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heckCompatibility="1"/>
  <mc:AlternateContent xmlns:mc="http://schemas.openxmlformats.org/markup-compatibility/2006">
    <mc:Choice Requires="x15">
      <x15ac:absPath xmlns:x15ac="http://schemas.microsoft.com/office/spreadsheetml/2010/11/ac" url="D:\DATA\j.fourneret\Desktop\Ramdol St Arnoult\CCTP 250625\"/>
    </mc:Choice>
  </mc:AlternateContent>
  <xr:revisionPtr revIDLastSave="0" documentId="13_ncr:1_{A7E4B5B1-2D62-4DA0-A606-40593CF2E1E3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DPGF " sheetId="5" r:id="rId1"/>
    <sheet name="DQE" sheetId="3" r:id="rId2"/>
  </sheets>
  <definedNames>
    <definedName name="_xlnm.Print_Area" localSheetId="0">'DPGF '!$B$1:$G$159</definedName>
    <definedName name="_xlnm.Print_Area" localSheetId="1">DQE!$A$1:$F$115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8" i="5" l="1"/>
  <c r="G138" i="5" s="1"/>
  <c r="F127" i="5" l="1"/>
  <c r="G127" i="5" s="1"/>
  <c r="F126" i="5"/>
  <c r="G126" i="5" s="1"/>
  <c r="F116" i="5"/>
  <c r="G116" i="5" s="1"/>
  <c r="F115" i="5"/>
  <c r="G115" i="5" s="1"/>
  <c r="F114" i="5"/>
  <c r="G114" i="5" s="1"/>
  <c r="F36" i="5"/>
  <c r="G36" i="5" s="1"/>
  <c r="F35" i="5"/>
  <c r="G35" i="5" s="1"/>
  <c r="E94" i="3" l="1"/>
  <c r="F94" i="3" s="1"/>
  <c r="E93" i="3"/>
  <c r="F93" i="3" s="1"/>
  <c r="E92" i="3"/>
  <c r="F92" i="3" s="1"/>
  <c r="E98" i="3"/>
  <c r="F98" i="3" s="1"/>
  <c r="E97" i="3"/>
  <c r="F97" i="3" s="1"/>
  <c r="E96" i="3"/>
  <c r="F96" i="3" s="1"/>
  <c r="E90" i="3"/>
  <c r="F90" i="3" s="1"/>
  <c r="E89" i="3"/>
  <c r="F89" i="3" s="1"/>
  <c r="E88" i="3"/>
  <c r="F88" i="3" s="1"/>
  <c r="E86" i="3"/>
  <c r="F86" i="3" s="1"/>
  <c r="E85" i="3"/>
  <c r="F85" i="3" s="1"/>
  <c r="E84" i="3"/>
  <c r="F84" i="3" s="1"/>
  <c r="E82" i="3"/>
  <c r="F82" i="3" s="1"/>
  <c r="E81" i="3"/>
  <c r="F81" i="3" s="1"/>
  <c r="E80" i="3"/>
  <c r="F80" i="3" s="1"/>
  <c r="E78" i="3"/>
  <c r="F78" i="3" s="1"/>
  <c r="E77" i="3"/>
  <c r="F77" i="3" s="1"/>
  <c r="E76" i="3"/>
  <c r="F76" i="3" s="1"/>
  <c r="E74" i="3"/>
  <c r="F74" i="3" s="1"/>
  <c r="E73" i="3"/>
  <c r="F73" i="3" s="1"/>
  <c r="E72" i="3"/>
  <c r="F72" i="3" s="1"/>
  <c r="E70" i="3"/>
  <c r="F70" i="3" s="1"/>
  <c r="E69" i="3"/>
  <c r="F69" i="3" s="1"/>
  <c r="E68" i="3"/>
  <c r="F68" i="3" s="1"/>
  <c r="E65" i="3"/>
  <c r="F65" i="3" s="1"/>
  <c r="E64" i="3"/>
  <c r="F64" i="3" s="1"/>
  <c r="E63" i="3"/>
  <c r="F63" i="3" s="1"/>
  <c r="E57" i="3"/>
  <c r="F57" i="3" s="1"/>
  <c r="E56" i="3"/>
  <c r="F56" i="3" s="1"/>
  <c r="E55" i="3"/>
  <c r="F55" i="3" s="1"/>
  <c r="E61" i="3"/>
  <c r="F61" i="3" s="1"/>
  <c r="E60" i="3"/>
  <c r="F60" i="3" s="1"/>
  <c r="E59" i="3"/>
  <c r="F59" i="3" s="1"/>
  <c r="E53" i="3"/>
  <c r="F53" i="3" s="1"/>
  <c r="E52" i="3"/>
  <c r="F52" i="3" s="1"/>
  <c r="E51" i="3"/>
  <c r="F51" i="3" s="1"/>
  <c r="E49" i="3"/>
  <c r="F49" i="3" s="1"/>
  <c r="E48" i="3"/>
  <c r="F48" i="3" s="1"/>
  <c r="E47" i="3"/>
  <c r="F47" i="3" s="1"/>
  <c r="E45" i="3"/>
  <c r="F45" i="3" s="1"/>
  <c r="E44" i="3"/>
  <c r="F44" i="3" s="1"/>
  <c r="E43" i="3"/>
  <c r="F43" i="3" s="1"/>
  <c r="E41" i="3"/>
  <c r="F41" i="3" s="1"/>
  <c r="E40" i="3"/>
  <c r="F40" i="3" s="1"/>
  <c r="E39" i="3"/>
  <c r="F39" i="3" s="1"/>
  <c r="E37" i="3"/>
  <c r="F37" i="3" s="1"/>
  <c r="E36" i="3"/>
  <c r="F36" i="3" s="1"/>
  <c r="E35" i="3"/>
  <c r="F35" i="3" s="1"/>
  <c r="E33" i="3"/>
  <c r="F33" i="3" s="1"/>
  <c r="E32" i="3"/>
  <c r="F32" i="3" s="1"/>
  <c r="E31" i="3"/>
  <c r="F31" i="3" s="1"/>
  <c r="E29" i="3"/>
  <c r="F29" i="3" s="1"/>
  <c r="E28" i="3"/>
  <c r="F28" i="3" s="1"/>
  <c r="E27" i="3"/>
  <c r="F27" i="3" s="1"/>
  <c r="E23" i="3"/>
  <c r="F23" i="3" s="1"/>
  <c r="E24" i="3"/>
  <c r="F24" i="3" s="1"/>
  <c r="E25" i="3"/>
  <c r="F25" i="3" s="1"/>
  <c r="E19" i="3"/>
  <c r="F19" i="3" s="1"/>
  <c r="E20" i="3"/>
  <c r="F20" i="3" s="1"/>
  <c r="E21" i="3"/>
  <c r="F21" i="3" s="1"/>
  <c r="E103" i="3"/>
  <c r="F103" i="3" s="1"/>
  <c r="E102" i="3"/>
  <c r="F102" i="3" s="1"/>
  <c r="E101" i="3"/>
  <c r="F101" i="3" s="1"/>
  <c r="E100" i="3"/>
  <c r="F100" i="3" s="1"/>
  <c r="E99" i="3" l="1"/>
  <c r="F99" i="3" s="1"/>
  <c r="E22" i="3"/>
  <c r="F22" i="3" s="1"/>
  <c r="E17" i="3"/>
  <c r="F17" i="3" s="1"/>
  <c r="E16" i="3"/>
  <c r="F16" i="3" s="1"/>
  <c r="E15" i="3"/>
  <c r="F15" i="3" s="1"/>
  <c r="E14" i="3"/>
  <c r="F14" i="3" s="1"/>
  <c r="E109" i="3" l="1"/>
  <c r="G155" i="5" s="1"/>
  <c r="A4" i="3" l="1"/>
  <c r="A3" i="3"/>
  <c r="A2" i="3"/>
  <c r="A1" i="3"/>
  <c r="F143" i="5" l="1"/>
  <c r="G143" i="5" s="1"/>
  <c r="F130" i="5" l="1"/>
  <c r="G130" i="5" s="1"/>
  <c r="F140" i="5" l="1"/>
  <c r="G140" i="5" s="1"/>
  <c r="F144" i="5"/>
  <c r="G144" i="5" s="1"/>
  <c r="F142" i="5"/>
  <c r="G142" i="5" s="1"/>
  <c r="F141" i="5"/>
  <c r="G141" i="5" s="1"/>
  <c r="F113" i="5"/>
  <c r="G113" i="5" s="1"/>
  <c r="F121" i="5"/>
  <c r="G121" i="5" s="1"/>
  <c r="F110" i="5"/>
  <c r="G110" i="5" s="1"/>
  <c r="F104" i="5"/>
  <c r="G104" i="5" s="1"/>
  <c r="F122" i="5"/>
  <c r="G122" i="5" s="1"/>
  <c r="F109" i="5"/>
  <c r="G109" i="5" s="1"/>
  <c r="F131" i="5"/>
  <c r="G131" i="5" s="1"/>
  <c r="F136" i="5"/>
  <c r="F89" i="5" l="1"/>
  <c r="G89" i="5" s="1"/>
  <c r="F90" i="5"/>
  <c r="G90" i="5" s="1"/>
  <c r="F91" i="5"/>
  <c r="G91" i="5" s="1"/>
  <c r="F117" i="5"/>
  <c r="G117" i="5" s="1"/>
  <c r="F83" i="5"/>
  <c r="G83" i="5" s="1"/>
  <c r="F88" i="5"/>
  <c r="G88" i="5" s="1"/>
  <c r="G136" i="5"/>
  <c r="G145" i="5" s="1"/>
  <c r="F87" i="5"/>
  <c r="F77" i="5" l="1"/>
  <c r="G77" i="5" s="1"/>
  <c r="F78" i="5"/>
  <c r="G78" i="5" s="1"/>
  <c r="G87" i="5"/>
  <c r="G92" i="5" s="1"/>
  <c r="F79" i="5"/>
  <c r="G79" i="5" s="1"/>
  <c r="G84" i="5" l="1"/>
  <c r="F72" i="5"/>
  <c r="G72" i="5" s="1"/>
  <c r="F73" i="5"/>
  <c r="G73" i="5" s="1"/>
  <c r="F71" i="5" l="1"/>
  <c r="G71" i="5" s="1"/>
  <c r="F59" i="5" l="1"/>
  <c r="G59" i="5" s="1"/>
  <c r="F62" i="5"/>
  <c r="G62" i="5" s="1"/>
  <c r="F66" i="5"/>
  <c r="G66" i="5" s="1"/>
  <c r="F68" i="5"/>
  <c r="G68" i="5" s="1"/>
  <c r="F69" i="5"/>
  <c r="G69" i="5" s="1"/>
  <c r="F70" i="5"/>
  <c r="G70" i="5" s="1"/>
  <c r="F63" i="5"/>
  <c r="G63" i="5" s="1"/>
  <c r="F65" i="5"/>
  <c r="G65" i="5" s="1"/>
  <c r="F67" i="5"/>
  <c r="G67" i="5" s="1"/>
  <c r="F58" i="5"/>
  <c r="G58" i="5" s="1"/>
  <c r="F64" i="5"/>
  <c r="G64" i="5" s="1"/>
  <c r="F51" i="5"/>
  <c r="F27" i="5" l="1"/>
  <c r="G27" i="5" s="1"/>
  <c r="F17" i="5"/>
  <c r="G17" i="5" s="1"/>
  <c r="F37" i="5"/>
  <c r="G37" i="5" s="1"/>
  <c r="F21" i="5"/>
  <c r="G21" i="5" s="1"/>
  <c r="F30" i="5"/>
  <c r="G30" i="5" s="1"/>
  <c r="F18" i="5"/>
  <c r="G18" i="5" s="1"/>
  <c r="F20" i="5"/>
  <c r="G20" i="5" s="1"/>
  <c r="F31" i="5"/>
  <c r="G31" i="5" s="1"/>
  <c r="F40" i="5"/>
  <c r="G40" i="5" s="1"/>
  <c r="F22" i="5"/>
  <c r="G22" i="5" s="1"/>
  <c r="F19" i="5"/>
  <c r="G19" i="5" s="1"/>
  <c r="F43" i="5"/>
  <c r="G43" i="5" s="1"/>
  <c r="F42" i="5"/>
  <c r="G42" i="5" s="1"/>
  <c r="F14" i="5"/>
  <c r="G14" i="5" s="1"/>
  <c r="F41" i="5"/>
  <c r="G41" i="5" s="1"/>
  <c r="F15" i="5"/>
  <c r="G15" i="5" s="1"/>
  <c r="F23" i="5"/>
  <c r="G23" i="5" s="1"/>
  <c r="F39" i="5"/>
  <c r="G39" i="5" s="1"/>
  <c r="F16" i="5"/>
  <c r="G16" i="5" s="1"/>
  <c r="F38" i="5"/>
  <c r="G38" i="5" s="1"/>
  <c r="F26" i="5"/>
  <c r="G51" i="5"/>
  <c r="G74" i="5" s="1"/>
  <c r="F13" i="5" l="1"/>
  <c r="G13" i="5" s="1"/>
  <c r="G24" i="5" s="1"/>
  <c r="F44" i="5"/>
  <c r="G44" i="5" s="1"/>
  <c r="G47" i="5" s="1"/>
  <c r="G26" i="5"/>
  <c r="G32" i="5" s="1"/>
  <c r="E110" i="3" l="1"/>
  <c r="E111" i="3" s="1"/>
  <c r="F98" i="5" l="1"/>
  <c r="G98" i="5" s="1"/>
  <c r="G132" i="5" l="1"/>
  <c r="F148" i="5" s="1"/>
  <c r="G154" i="5" l="1"/>
  <c r="G156" i="5" s="1"/>
  <c r="F157" i="5" s="1"/>
  <c r="F158" i="5" s="1"/>
  <c r="F159" i="5" s="1"/>
  <c r="F149" i="5"/>
  <c r="F150" i="5" s="1"/>
</calcChain>
</file>

<file path=xl/sharedStrings.xml><?xml version="1.0" encoding="utf-8"?>
<sst xmlns="http://schemas.openxmlformats.org/spreadsheetml/2006/main" count="526" uniqueCount="290">
  <si>
    <t>Décomposition du Prix Global et Forfaitaire</t>
  </si>
  <si>
    <t>Les travaux sont réalisés en une tranche, à prix forfaitaire, selon CCTP</t>
  </si>
  <si>
    <t>Poste</t>
  </si>
  <si>
    <t>U</t>
  </si>
  <si>
    <t>Quantité</t>
  </si>
  <si>
    <t>Prix Unitaire</t>
  </si>
  <si>
    <t>Prix Total HT</t>
  </si>
  <si>
    <t>ens</t>
  </si>
  <si>
    <t>TOTAL HT</t>
  </si>
  <si>
    <t>TOTAL TTC</t>
  </si>
  <si>
    <t>TVA 20 %</t>
  </si>
  <si>
    <t xml:space="preserve">Mise en œuvre d'installations dédiées au retrait des matériaux amiantés selon CCTP (tunnel d'accès en zone, mise en dépression des zones de travaux,confinement, périmètre de sécurité , aire dédiée aux déchets, …) </t>
  </si>
  <si>
    <t>Mise en place d'une installation de chantier, avec cantonnement base vie, y compris raccordement aux réseaux et consommations</t>
  </si>
  <si>
    <t>Intervention d'un électricien et d'un plombier conformement au CCTP</t>
  </si>
  <si>
    <t>Mise en œuvre d'un panneau de chantier</t>
  </si>
  <si>
    <t>Mise en œuvre de dispositifs de protection des abords (grave, toles de répartition, …) pour les voiries, réseaux, candélabres, … selon CCTP</t>
  </si>
  <si>
    <t xml:space="preserve">Retrait manuel, collecte, transport et traitement préalable des encombrants et matériaux divers encore situés dans le bâtiment </t>
  </si>
  <si>
    <t>Arrosage, brumisation durant les travaux de démolition lourde et d'évacuation pour abattement des poussières à la source</t>
  </si>
  <si>
    <t xml:space="preserve">Démolition mécanique des superstructures au moyen d'une pelle de démolition respectant L&gt;H/2 </t>
  </si>
  <si>
    <t>Mise en place de confinement (sols)</t>
  </si>
  <si>
    <t>m²</t>
  </si>
  <si>
    <t>Mise en place des installations de niveau 1</t>
  </si>
  <si>
    <t>Mise en place des installations de niveau 2</t>
  </si>
  <si>
    <t>Mise en place des installations pour dépose de matériaux extérieurs</t>
  </si>
  <si>
    <t>Ml</t>
  </si>
  <si>
    <t>TOTAL DETAIL ESTIMATIF</t>
  </si>
  <si>
    <t>DETAIL QUANTITATIF ESTIMATIF (DQE)</t>
  </si>
  <si>
    <t>Retrait de canalisations ou gaines en amiante-ciment enterrées</t>
  </si>
  <si>
    <t>DQE 1-1</t>
  </si>
  <si>
    <t>DQE 1-2</t>
  </si>
  <si>
    <t>DQE 1-3</t>
  </si>
  <si>
    <t>DQE 1-4</t>
  </si>
  <si>
    <t>DQE 1-5</t>
  </si>
  <si>
    <t>DQE 1-6</t>
  </si>
  <si>
    <t>DQE 1-7</t>
  </si>
  <si>
    <t>DQE 1-8</t>
  </si>
  <si>
    <t>1- DEMOLITION / DESAMIANTAGE</t>
  </si>
  <si>
    <t>t</t>
  </si>
  <si>
    <t xml:space="preserve">TRAVAUX DE DESAMIANTAGE ET DECONSTRUCTION </t>
  </si>
  <si>
    <t xml:space="preserve">MONTANT TOTAL </t>
  </si>
  <si>
    <t>Fourniture du Dossier des Ouvrages Exécutés (y compris plan de récolement réalisé par géomètre expert, à fournir sous format ,dwg selon CCTP)</t>
  </si>
  <si>
    <t xml:space="preserve">Les travaux énumérés ci-après sont chiffrés au Bordereau des Prix Unitaires / Détail Quantitatif Estimatif dans le cas où la mise à jour des diagnostics amiante indiquent la présence de matériaux supplémentaires amiantés,
Le prix indiqué comprend de retrait des matériaux amiantés, y compris mise en œuvre d'installations de confinement dédiées selon CCTP (tunnel d'accès en zone, mise en dépression des zones de travaux, périmètre de sécurité , aire dédiée aux déchets, …) et évacuation des déchets vers une Installation de Stockage spécifique et métrologie		</t>
  </si>
  <si>
    <t>Chargement, transport et évacuation des déchets en filière ISDD</t>
  </si>
  <si>
    <t>Collecte et traitement des déchets spécifiques laissés en place (DTQD,extincteurs, pneus, DEEE, …)</t>
  </si>
  <si>
    <t xml:space="preserve">Retrait d'enduits amiantés </t>
  </si>
  <si>
    <t>DQE 1-9</t>
  </si>
  <si>
    <t xml:space="preserve">Hormis pour les inertes le chargement et le conditionnement sont inclus dans les postes de dépose </t>
  </si>
  <si>
    <t>Transport des matériaux non inertes</t>
  </si>
  <si>
    <t>Gestion des matériaux dangereux, vers une ISDD (DTQD ...)</t>
  </si>
  <si>
    <t>Transport des matériaux dangereux</t>
  </si>
  <si>
    <t>Traitement/Revalorisation des matériaux dangereux, vers une ISDD (DTQD ...)</t>
  </si>
  <si>
    <t>Gestion des métaux</t>
  </si>
  <si>
    <t xml:space="preserve">Transport des métaux </t>
  </si>
  <si>
    <t xml:space="preserve">Traitement/Revalorisation des métaux pour revalorisation </t>
  </si>
  <si>
    <t>DQE 1-10</t>
  </si>
  <si>
    <t>Dépose manuelle/coltinage et traitement des ITE selon CCTP</t>
  </si>
  <si>
    <t>Retrait des matériaux amiantés, y compris évacuation des déchets vers une Installation de Stockage spécifique</t>
  </si>
  <si>
    <t>Mise en œuvre d'une clôture de chantier (clôture grillagée sur plots h=2,00 ml, fixation par colliers, jambes de forces,...)</t>
  </si>
  <si>
    <t>Traitements des espèces de plantes envahissantes (Renouée du japon, ...): retrait des plantes de surface et des racines profondes par terrassement sur une hauteur de 3 mètres, y compris recherche et destruction des ryzomes périphériques. Traitement chimique et destruction des plantes afin d'éviter toute dispersion hors site.</t>
  </si>
  <si>
    <t>Dépose de l'ensemble des végétaux bas du site et des arbres du site identifiés comme non conservés, y compris déssouchage et traitement des bois.</t>
  </si>
  <si>
    <t>Mise en place d'un dispositif de vidéosurveillance depuis la période de préparation jusqu'à la réception des travaux suivant CCTP</t>
  </si>
  <si>
    <t>Dépose, conditionnement et traitement de dallages pollués</t>
  </si>
  <si>
    <t xml:space="preserve">Analyses de terres polluées - Pack ISDI Quantité estimée à 5 unités </t>
  </si>
  <si>
    <t>Fourniture et mise en œuvre d'une aire de stockage provisoire pour les terres polluées, y compris entretien et démontage selon CCTP</t>
  </si>
  <si>
    <t>Chargement, transport et évacuation de terres polluées suivant CCTP pour évacuation en ISDI</t>
  </si>
  <si>
    <t>Chargement, transport et évacuation de terres polluées suivant CCTP pour évacuation en ISDND</t>
  </si>
  <si>
    <t>Chargement, transport et évacuation de terres polluées suivant CCTP pour évacuation en ISDD</t>
  </si>
  <si>
    <t>Chargement, transport et évacuation de terres polluées suivant CCTP pour évacuation en Biocentre</t>
  </si>
  <si>
    <r>
      <t xml:space="preserve">Vidange, nettoyage, dégazzage et dépose de la cuve à fuel </t>
    </r>
    <r>
      <rPr>
        <b/>
        <sz val="10"/>
        <rFont val="Segoe UI"/>
        <family val="2"/>
        <scheme val="minor"/>
      </rPr>
      <t>enterrée</t>
    </r>
    <r>
      <rPr>
        <sz val="10"/>
        <rFont val="Segoe UI"/>
        <family val="2"/>
        <scheme val="minor"/>
      </rPr>
      <t xml:space="preserve"> d'environ 10m3 y compris sujetions relatives aux canalisations, traitement des déchets produits selon CCTP.</t>
    </r>
  </si>
  <si>
    <t>Vidange, nettoyage, dépose et remblaiement des fosses de vidange du bâtiment par une entreprise spécialisée, y compris traitement des déchets produits et sujetions.</t>
  </si>
  <si>
    <t>Mise en œuvre d'une stratégie d'échantillonnage</t>
  </si>
  <si>
    <t>Comblement du puits selon CCTP, y compris balast de fond de puits, géotextile et couche superficielle en béton de tranchée.</t>
  </si>
  <si>
    <t>Comblement des piézomètres selon CCTP</t>
  </si>
  <si>
    <t>Purge des enrobés conformement au CCTP</t>
  </si>
  <si>
    <t>A</t>
  </si>
  <si>
    <t>B</t>
  </si>
  <si>
    <t>Recyclage des matériaux inertes in situ</t>
  </si>
  <si>
    <t>Gestion des matériaux en platre triés (carreaux de platres, cloisons BA, …)</t>
  </si>
  <si>
    <t xml:space="preserve">Traitement/Revalorisation des matériaux en platre triés (carreaux de platres, cloisons BA, …), vers une installation de recyclage pour revalorisation </t>
  </si>
  <si>
    <t xml:space="preserve">Transport des matériaux en plâtre triés  </t>
  </si>
  <si>
    <t>Nivellement des terrains (sans apport de matériaux) et compactage pour diriger les Eaux Pluviales vers les réseaux principaux</t>
  </si>
  <si>
    <t>Reprises sur réseau EP conformement au CCTP</t>
  </si>
  <si>
    <t xml:space="preserve">Mise en œuvre d'un merlon-fossé </t>
  </si>
  <si>
    <t>Terrassement des terres polluées identifiées, pour mise en tas sur l'aire de stockage prévue</t>
  </si>
  <si>
    <t xml:space="preserve">Démolition mécanique de panneaux préfabriqués de façades comprenant l'isolement des panneaux </t>
  </si>
  <si>
    <t>Nettoyage général, réalisation des reprises diverses et finitions, repli du chantier</t>
  </si>
  <si>
    <t>Contrôle de l'empoussièrement selon CCTP, avec analyse en Microscopie Electronique à Transmission - conformément au Guide FD X 46-033, y compris durant les chantiers TEST</t>
  </si>
  <si>
    <t>- Installation de chantier</t>
  </si>
  <si>
    <t>- Déconstruction sélective préalable et travaux annexes</t>
  </si>
  <si>
    <t>- Sujétions pour le traitement des éléments pollués des sites</t>
  </si>
  <si>
    <t>Sous-total poste 1</t>
  </si>
  <si>
    <t>Sous-total poste 2</t>
  </si>
  <si>
    <t>Sous-total poste 3</t>
  </si>
  <si>
    <t>- Désamiantage:</t>
  </si>
  <si>
    <t>Sous-total poste 4</t>
  </si>
  <si>
    <t>Sous-total poste 5</t>
  </si>
  <si>
    <t>Sous-total poste 6</t>
  </si>
  <si>
    <t>-  Démolition mécanique des bâtiments</t>
  </si>
  <si>
    <t>-  Démolition des infrastructures, dallages et exterieurs</t>
  </si>
  <si>
    <t>Sous-total poste 8</t>
  </si>
  <si>
    <t>- Remise en état de la plateforme et finitions</t>
  </si>
  <si>
    <t>- Gestion des déchets</t>
  </si>
  <si>
    <r>
      <t xml:space="preserve">Tranche Ferme: </t>
    </r>
    <r>
      <rPr>
        <sz val="10"/>
        <rFont val="Segoe UI"/>
        <family val="2"/>
        <scheme val="minor"/>
      </rPr>
      <t>Désamiantage et déconstruction des superstructures (yc compris les dallages) de l’ensemble des bâtiments et traitement des extérieurs</t>
    </r>
  </si>
  <si>
    <r>
      <t>Retrait de menuiseries avec joints de dormants amiantés</t>
    </r>
    <r>
      <rPr>
        <i/>
        <sz val="10"/>
        <rFont val="Segoe UI"/>
        <family val="2"/>
        <scheme val="minor"/>
      </rPr>
      <t>- Quantité estimée à  U</t>
    </r>
  </si>
  <si>
    <r>
      <t xml:space="preserve">Retrait de chaudières ou équipements contenant des MPCA  </t>
    </r>
    <r>
      <rPr>
        <i/>
        <sz val="10"/>
        <rFont val="Segoe UI"/>
        <family val="2"/>
        <scheme val="minor"/>
      </rPr>
      <t>- Quantité estimée à U</t>
    </r>
  </si>
  <si>
    <t xml:space="preserve">DQE: </t>
  </si>
  <si>
    <t>DQE 1-11</t>
  </si>
  <si>
    <t>DQE 1-12</t>
  </si>
  <si>
    <t>DQE 1-13</t>
  </si>
  <si>
    <t>Paragraphes</t>
  </si>
  <si>
    <t>1- 2-3,1-3,2-3,3</t>
  </si>
  <si>
    <t>3,5,1</t>
  </si>
  <si>
    <t>3,5,4</t>
  </si>
  <si>
    <t>3,7,2,2</t>
  </si>
  <si>
    <t>3,8,2</t>
  </si>
  <si>
    <t>3,8,4</t>
  </si>
  <si>
    <t>3,9,1</t>
  </si>
  <si>
    <t>3,10,1-3,10,2-3,10,3-3,10,4-3,10,5-3,10,6,1-</t>
  </si>
  <si>
    <t>3,13,2</t>
  </si>
  <si>
    <t>3,5,3-3,5,5-3,5,6-3,5,7-3,6,1-3,8,1-3,12-3,13,1</t>
  </si>
  <si>
    <t>4,1-4,2-4,3-4,4-4,5,1-4,7-4,14</t>
  </si>
  <si>
    <t>5,1,1-5,9</t>
  </si>
  <si>
    <t>5,11-5,12</t>
  </si>
  <si>
    <t>6,1-6,2-6,3-6,4-6,5,1-6,5,2-6,5,3-6,5,4-6,5,5-6,6</t>
  </si>
  <si>
    <t>6,7,3</t>
  </si>
  <si>
    <t>6,7,6</t>
  </si>
  <si>
    <t>6,7,10</t>
  </si>
  <si>
    <t>6,7,11</t>
  </si>
  <si>
    <t>6,7,14</t>
  </si>
  <si>
    <t>6,7,15</t>
  </si>
  <si>
    <t>6,7,16</t>
  </si>
  <si>
    <t>6,7,17</t>
  </si>
  <si>
    <t>6,7,18</t>
  </si>
  <si>
    <t>6,7,22</t>
  </si>
  <si>
    <t>6,7,24</t>
  </si>
  <si>
    <t>6,7,25</t>
  </si>
  <si>
    <t>9,3,1-9,3,2</t>
  </si>
  <si>
    <t>Mise en œuvre de dispositifs de protection pour les travaux de démolition (grave, toles de répartition, … ) et gestion des extensions de périmètres de sécurités selon CCTP</t>
  </si>
  <si>
    <t>9,1-9,2-9,4-9,7-9,9-9,10-9,11</t>
  </si>
  <si>
    <t>10,1-10,2-10,7</t>
  </si>
  <si>
    <t>12,5,1-12,5,2-12,5,3-12,5,4</t>
  </si>
  <si>
    <t>12,7,8</t>
  </si>
  <si>
    <t>De l'usine Rambol et du bâtiment STRY</t>
  </si>
  <si>
    <r>
      <t xml:space="preserve">Retrait de faux plafonds type  amiantés </t>
    </r>
    <r>
      <rPr>
        <i/>
        <sz val="10"/>
        <rFont val="Segoe UI"/>
        <family val="2"/>
        <scheme val="minor"/>
      </rPr>
      <t xml:space="preserve">- Quantité estimée à 90 m² </t>
    </r>
  </si>
  <si>
    <r>
      <t>Retrait des enduits amiantés de lissages ou débullages présents sur les structures porteuses du bâtiment (murs, plafonds, poutres, ...) pour mise à nue de la structure</t>
    </r>
    <r>
      <rPr>
        <i/>
        <sz val="10"/>
        <rFont val="Segoe UI"/>
        <family val="2"/>
        <scheme val="minor"/>
      </rPr>
      <t>- Quantité estimée à 20 m²</t>
    </r>
  </si>
  <si>
    <r>
      <t xml:space="preserve">Retrait de dalles de sols amiantées AVEC colle amiantée, y compris les sols divers et surcouches rajoutés au dessus  </t>
    </r>
    <r>
      <rPr>
        <i/>
        <sz val="10"/>
        <rFont val="Segoe UI"/>
        <family val="2"/>
        <scheme val="minor"/>
      </rPr>
      <t>- Quantité estimée à  20 m²</t>
    </r>
  </si>
  <si>
    <r>
      <t xml:space="preserve">Retrait de colle de plinthes amiantée </t>
    </r>
    <r>
      <rPr>
        <i/>
        <sz val="10"/>
        <rFont val="Segoe UI"/>
        <family val="2"/>
        <scheme val="minor"/>
      </rPr>
      <t>- Quantité estimée à 10 ml</t>
    </r>
  </si>
  <si>
    <r>
      <t>Retrait de gaines de fibrociment amiantées</t>
    </r>
    <r>
      <rPr>
        <i/>
        <sz val="10"/>
        <rFont val="Segoe UI"/>
        <family val="2"/>
        <scheme val="minor"/>
      </rPr>
      <t>- Quantité estimée à  300 ml</t>
    </r>
  </si>
  <si>
    <r>
      <t xml:space="preserve">Retrait de couverture en amiante ciment y compris traitement des éléments pollués  </t>
    </r>
    <r>
      <rPr>
        <i/>
        <sz val="10"/>
        <rFont val="Segoe UI"/>
        <family val="2"/>
        <scheme val="minor"/>
      </rPr>
      <t>- Quantité estimée à  7 000 m²</t>
    </r>
  </si>
  <si>
    <r>
      <t xml:space="preserve">Retrait de bardage en amiante ciment y compris traitement des éléments pollués  </t>
    </r>
    <r>
      <rPr>
        <i/>
        <sz val="10"/>
        <rFont val="Segoe UI"/>
        <family val="2"/>
        <scheme val="minor"/>
      </rPr>
      <t>- Quantité estimée à 15 m²</t>
    </r>
  </si>
  <si>
    <t>Retrait de débris d'amiante ciment en mélange  - Quantité estimée à 0,005 T</t>
  </si>
  <si>
    <r>
      <t xml:space="preserve">Retrait de brides amiantées  </t>
    </r>
    <r>
      <rPr>
        <i/>
        <sz val="10"/>
        <rFont val="Segoe UI"/>
        <family val="2"/>
        <scheme val="minor"/>
      </rPr>
      <t>- Quantité estimée à 3 U</t>
    </r>
  </si>
  <si>
    <r>
      <t>Retrait de menuiseries avec joints de vitrages amiantés</t>
    </r>
    <r>
      <rPr>
        <i/>
        <sz val="10"/>
        <rFont val="Segoe UI"/>
        <family val="2"/>
        <scheme val="minor"/>
      </rPr>
      <t>- Quantité estimée à 150 ml</t>
    </r>
  </si>
  <si>
    <t>Démolition des infrastructures des bâtiments (ou -2,00 m sous les dallages)</t>
  </si>
  <si>
    <t>1.1</t>
  </si>
  <si>
    <t>1.3</t>
  </si>
  <si>
    <t>1.4</t>
  </si>
  <si>
    <t>1.5</t>
  </si>
  <si>
    <t>1.6</t>
  </si>
  <si>
    <t>1.7</t>
  </si>
  <si>
    <t>1.8</t>
  </si>
  <si>
    <t>2.1</t>
  </si>
  <si>
    <t>2.2</t>
  </si>
  <si>
    <t>2.4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</si>
  <si>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</si>
  <si>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</si>
  <si>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</si>
  <si>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</si>
  <si>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</si>
  <si>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</si>
  <si>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</si>
  <si>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</si>
  <si>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</si>
  <si>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</si>
  <si>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</si>
  <si>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</si>
  <si>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</si>
  <si>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</si>
  <si>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</si>
  <si>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</si>
  <si>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</si>
  <si>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</si>
  <si>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</si>
  <si>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</si>
  <si>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</si>
  <si>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</si>
  <si>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</si>
  <si>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</si>
  <si>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</si>
  <si>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</si>
  <si>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</si>
  <si>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</si>
  <si>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</si>
  <si>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</si>
  <si>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</si>
  <si>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7.1</t>
  </si>
  <si>
    <t>7.2</t>
  </si>
  <si>
    <t>7.3</t>
  </si>
  <si>
    <t>7.4</t>
  </si>
  <si>
    <t>7.5</t>
  </si>
  <si>
    <t>Mise en place de blocs  béton pour empêcher l'accès aux véhicules après les travaux</t>
  </si>
  <si>
    <t>8.1</t>
  </si>
  <si>
    <t>8.2</t>
  </si>
  <si>
    <t>8.3</t>
  </si>
  <si>
    <t>8.4</t>
  </si>
  <si>
    <t>TOTAL GENERAL: TRANCHE FERME + DQE</t>
  </si>
  <si>
    <t>16 et 11 Rue de la Fossée aux chevaux St Arnoult en Yvelines 78</t>
  </si>
  <si>
    <t xml:space="preserve">Les quantités définitives seront définies sur site, sur la base d'un relevé contradictoire entre la maitrise d'œuvre et l'entreprise des quantités réellement traitées. 
* les prix indiqués pour les ISDND et ISDD inclus le montant de la TGPA 2025 (Taxe Générale sur les Activités Polluantes). </t>
  </si>
  <si>
    <t>De 0 à 100 M/L</t>
  </si>
  <si>
    <t>De 100 à 200 M/L</t>
  </si>
  <si>
    <t>Plus de 200 M/L</t>
  </si>
  <si>
    <t>De 0 à 100 M²</t>
  </si>
  <si>
    <t>De 100 à 200 M²</t>
  </si>
  <si>
    <t>Plus de 200 M²</t>
  </si>
  <si>
    <t>Retrait de colles de sol et ragréages amiantés , y compris les sols divers et surcouches rajoutés au dessus</t>
  </si>
  <si>
    <t xml:space="preserve">Retrait de dalles de sols amiantées AVEC colle amiantée, y compris les sols divers et surcouches rajoutés au dessus  </t>
  </si>
  <si>
    <t>Retrait de colle de faïences amiantée</t>
  </si>
  <si>
    <t xml:space="preserve">Retrait de colle de plinthes amiantée </t>
  </si>
  <si>
    <t>Retrait de gaines de ventilation avec mastics amiantés</t>
  </si>
  <si>
    <t>Retrait de gaines de fibrociment amiantées dans réservation</t>
  </si>
  <si>
    <t>DQE 1-14</t>
  </si>
  <si>
    <t xml:space="preserve">Retrait d'enrobés amiantés </t>
  </si>
  <si>
    <t>DQE 1-15</t>
  </si>
  <si>
    <t>Retrait de calorifuge</t>
  </si>
  <si>
    <t>Retrait d'enduit bitumineux</t>
  </si>
  <si>
    <t>Retrait de câble électriques amianté</t>
  </si>
  <si>
    <t>DQE 1-16</t>
  </si>
  <si>
    <t>De 100 à 500 M²</t>
  </si>
  <si>
    <t>Plus de 500 M²</t>
  </si>
  <si>
    <t>Vidange, nettoyage, dégazage et traitement d'une cuve a fuel enterrée de 5 000 Litres conformement au CCTP</t>
  </si>
  <si>
    <t>De 1 à 2 cuves</t>
  </si>
  <si>
    <t>De 2 à 3 cuves</t>
  </si>
  <si>
    <t>Plus de 3 cuves</t>
  </si>
  <si>
    <t>DQE 1-17</t>
  </si>
  <si>
    <t>Vidange, nettoyage, dégazage et traitement d'une cuve a fuel enterrée de 10 000 Litres conformement au CCTP</t>
  </si>
  <si>
    <t>DQE 1-18</t>
  </si>
  <si>
    <t>Vidange, nettoyage, dégazage et traitement d'une cuve a fuel enterrée de 15 000 Litres conformement au CCTP</t>
  </si>
  <si>
    <t>DQE 1-19</t>
  </si>
  <si>
    <t>Vidange, nettoyage, dégazage et traitement d'une cuve a fuel enterrée de 20 000 Litres conformement au CCTP</t>
  </si>
  <si>
    <t>DQE 1-20</t>
  </si>
  <si>
    <t>Vidange, nettoyage, dégazage et traitement d'une cuve a fuel enterrée de plus  20 000 Litres conformement au CCTP</t>
  </si>
  <si>
    <t>Retrait de joint de bride</t>
  </si>
  <si>
    <t>De 1 à 10 U</t>
  </si>
  <si>
    <t>De 10 à 20 U</t>
  </si>
  <si>
    <t>Plus de 20 U</t>
  </si>
  <si>
    <t>DQE 1-21</t>
  </si>
  <si>
    <t>DQE 1-22</t>
  </si>
  <si>
    <t>Démolition d'infrastructures non répertorié suite à découverte en cours de travaux</t>
  </si>
  <si>
    <t>Réalisation de pack ISDI</t>
  </si>
  <si>
    <t>DQE 1-23</t>
  </si>
  <si>
    <t>DQE 1-24</t>
  </si>
  <si>
    <t>DQE 1-25</t>
  </si>
  <si>
    <t>DQE 1-26</t>
  </si>
  <si>
    <t>3.9</t>
  </si>
  <si>
    <t>Intervention d'une entreprise spécialisée pour le coltinage et le traitement des têtes de détection incendie radioactives</t>
  </si>
  <si>
    <t>Intervention d'une entreprise spécialisée pour la dépose et le traitement du paratonnere à tête radioactive</t>
  </si>
  <si>
    <t>1.9</t>
  </si>
  <si>
    <t>1.10</t>
  </si>
  <si>
    <t>1.11</t>
  </si>
  <si>
    <r>
      <t>Déconstruction intérieure préalable des produits non inertes situés dans le bâtiment</t>
    </r>
    <r>
      <rPr>
        <b/>
        <sz val="10"/>
        <rFont val="Segoe UI"/>
        <family val="2"/>
        <scheme val="minor"/>
      </rPr>
      <t xml:space="preserve"> à démolir</t>
    </r>
    <r>
      <rPr>
        <sz val="10"/>
        <rFont val="Segoe UI"/>
        <family val="2"/>
        <scheme val="minor"/>
      </rPr>
      <t xml:space="preserve"> de manière à mettre à nu la structure béton des bâtiments (yc curage sous mode opératoire SS4 au droit des matériaux amiantés) et à permettre ensuite l'évacuation sélective des matériaux vers les filières de traitement adéquates (y compris conditionnement en bennes).
</t>
    </r>
    <r>
      <rPr>
        <b/>
        <sz val="10"/>
        <rFont val="Segoe UI"/>
        <family val="2"/>
        <scheme val="minor"/>
      </rPr>
      <t>YC gestion et coltinage des 8 flux de déchets
 Yc curage sous mode opératoire SS4 au droit des matériaux amiantés</t>
    </r>
  </si>
  <si>
    <t>2.3</t>
  </si>
  <si>
    <t>Dépose de la garniture intérieure des panneaux des chambre froide</t>
  </si>
  <si>
    <t>Sous-Total poste 7</t>
  </si>
  <si>
    <t>Papier carton</t>
  </si>
  <si>
    <t>Gestion des matériaux non inertes (DND) Traitement/Revalorisation des matériaux non inertes, vers une ISDND  selon flux de tri selectif</t>
  </si>
  <si>
    <t>Plastique</t>
  </si>
  <si>
    <t xml:space="preserve">Bois </t>
  </si>
  <si>
    <t>Verre</t>
  </si>
  <si>
    <t>7.3.1</t>
  </si>
  <si>
    <t>7.3.2</t>
  </si>
  <si>
    <t>7.3.3</t>
  </si>
  <si>
    <t>7.3.4</t>
  </si>
  <si>
    <t>7.3.5</t>
  </si>
  <si>
    <t>7.6</t>
  </si>
  <si>
    <t xml:space="preserve">Gestion des végétaux </t>
  </si>
  <si>
    <t>Traitement/Revalorisation des végetaux vers un biocentre</t>
  </si>
  <si>
    <t>Transport des végetaux</t>
  </si>
  <si>
    <t>8.5</t>
  </si>
  <si>
    <t>8.6</t>
  </si>
  <si>
    <t>8.7</t>
  </si>
  <si>
    <t>8.8</t>
  </si>
  <si>
    <t>Compactage des remblais dans la zone définie au CCTP</t>
  </si>
  <si>
    <t xml:space="preserve">Réalisation de 9 essais à la plaques </t>
  </si>
  <si>
    <t>Réalisation de constats d'huissier conformement au CCTP avant et après travaux</t>
  </si>
  <si>
    <t>Documents administratifs, méthodologie, Plan de retrait, PPSPS, Lancement des DICT, synthèse des éventuelles différences avec DT, localisation, balisage et protection des réseaux présents dans et à proximité de l'emprise chantier.etc.</t>
  </si>
  <si>
    <t>Mise en sécurité des zones à risques selon CCTP paragraphe 3.10</t>
  </si>
  <si>
    <t>Démolition des caniveaux, extérieurs, dallages, réseaux et des ouvrages superficiels du site, 
Les regards et fosses de réseaux extérieurs sont également à démolir, dans l’emprise de travaux, jusqu’à - 3.00m par rapport au point le plus bas du réseau, hors réseaux identifié au Chapitre 3.7 du CCTP</t>
  </si>
  <si>
    <t>Atelier de concassage sur site au moyen d'un concasseur mobile à béton des matériaux inertes provenant de la démolition correctement triés (béton et parpaings): confection de granulats sains,  sans impuretés,  en 0/80 pour 70 % des matériaux utlisés pour le concassage + Déclaration ICPE</t>
  </si>
  <si>
    <t>Criblage spécifique pour obtenir une fraction en 0/31,5 pour 30 % des matériaux utlisés pour le concassage + Déclaration ICPE</t>
  </si>
  <si>
    <t>DQE 1-27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</si>
</sst>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&quot; €&quot;"/>
    <numFmt numFmtId="166" formatCode="_-* #,##0.00\ _F_-;\-* #,##0.00\ _F_-;_-* &quot;-&quot;??\ _F_-;_-@_-"/>
    <numFmt numFmtId="167" formatCode="_-* #,##0.00\ [$€-40C]_-;\-* #,##0.00\ [$€-40C]_-;_-* &quot;-&quot;??\ [$€-40C]_-;_-@_-"/>
    <numFmt numFmtId="168" formatCode="#,##0.00\ &quot;€&quot;"/>
    <numFmt numFmtId="169" formatCode="General\ &quot;tours (A/R)&quot;"/>
    <numFmt numFmtId="170" formatCode="General\ &quot;tonnes&quot;"/>
    <numFmt numFmtId="171" formatCode="General\ &quot;t/m3&quot;"/>
    <numFmt numFmtId="172" formatCode="General\ &quot;t/j&quot;"/>
    <numFmt numFmtId="173" formatCode="General\ &quot;m3&quot;"/>
    <numFmt numFmtId="174" formatCode="General\ &quot;m²/j&quot;"/>
    <numFmt numFmtId="175" formatCode="General\ &quot;t/pack&quot;"/>
    <numFmt numFmtId="176" formatCode="0.0"/>
    <numFmt numFmtId="177" formatCode="#,##0.0"/>
  </numFmts>
  <fonts count="26" x14ac:knownFonts="1">
    <font>
      <sz val="10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Segoe UI"/>
      <family val="2"/>
      <scheme val="minor"/>
    </font>
    <font>
      <sz val="9"/>
      <name val="Segoe UI"/>
      <family val="2"/>
      <scheme val="minor"/>
    </font>
    <font>
      <sz val="9"/>
      <color indexed="48"/>
      <name val="Segoe UI"/>
      <family val="2"/>
      <scheme val="minor"/>
    </font>
    <font>
      <b/>
      <sz val="10"/>
      <name val="Segoe UI"/>
      <family val="2"/>
      <scheme val="minor"/>
    </font>
    <font>
      <b/>
      <sz val="10"/>
      <color rgb="FFFF0000"/>
      <name val="Segoe UI"/>
      <family val="2"/>
      <scheme val="minor"/>
    </font>
    <font>
      <b/>
      <sz val="9"/>
      <color indexed="48"/>
      <name val="Segoe UI"/>
      <family val="2"/>
      <scheme val="minor"/>
    </font>
    <font>
      <b/>
      <sz val="12"/>
      <color rgb="FFFF0000"/>
      <name val="Segoe UI"/>
      <family val="2"/>
      <scheme val="minor"/>
    </font>
    <font>
      <b/>
      <sz val="16"/>
      <color rgb="FFFF0000"/>
      <name val="Segoe UI"/>
      <family val="2"/>
      <scheme val="minor"/>
    </font>
    <font>
      <sz val="10"/>
      <name val="Arial"/>
    </font>
    <font>
      <b/>
      <sz val="11"/>
      <name val="Segoe UI"/>
      <family val="2"/>
      <scheme val="minor"/>
    </font>
    <font>
      <b/>
      <i/>
      <u/>
      <sz val="10"/>
      <name val="Segoe UI"/>
      <family val="2"/>
      <scheme val="minor"/>
    </font>
    <font>
      <b/>
      <sz val="12"/>
      <name val="Segoe UI"/>
      <family val="2"/>
      <scheme val="minor"/>
    </font>
    <font>
      <b/>
      <i/>
      <sz val="14"/>
      <name val="Segoe UI"/>
      <family val="2"/>
      <scheme val="minor"/>
    </font>
    <font>
      <b/>
      <sz val="16"/>
      <color theme="0"/>
      <name val="Segoe UI"/>
      <family val="2"/>
      <scheme val="minor"/>
    </font>
    <font>
      <i/>
      <sz val="10"/>
      <name val="Segoe UI"/>
      <family val="2"/>
      <scheme val="minor"/>
    </font>
    <font>
      <b/>
      <i/>
      <sz val="10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0"/>
      <color theme="0"/>
      <name val="Segoe UI"/>
      <family val="2"/>
      <scheme val="minor"/>
    </font>
    <font>
      <b/>
      <i/>
      <sz val="14"/>
      <color theme="0"/>
      <name val="Segoe UI"/>
      <family val="2"/>
      <scheme val="minor"/>
    </font>
    <font>
      <b/>
      <i/>
      <sz val="16"/>
      <name val="Segoe U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9" tint="0.39997558519241921"/>
        <bgColor indexed="27"/>
      </patternFill>
    </fill>
    <fill>
      <patternFill patternType="solid">
        <fgColor theme="9" tint="-0.249977111117893"/>
        <bgColor indexed="26"/>
      </patternFill>
    </fill>
    <fill>
      <patternFill patternType="solid">
        <fgColor theme="9" tint="-0.249977111117893"/>
        <bgColor indexed="3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27"/>
      </patternFill>
    </fill>
    <fill>
      <patternFill patternType="solid">
        <fgColor theme="6" tint="0.39997558519241921"/>
        <bgColor indexed="34"/>
      </patternFill>
    </fill>
    <fill>
      <patternFill patternType="solid">
        <fgColor theme="6" tint="0.59999389629810485"/>
        <bgColor indexed="26"/>
      </patternFill>
    </fill>
  </fills>
  <borders count="19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8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8"/>
      </right>
      <top/>
      <bottom/>
      <diagonal/>
    </border>
    <border>
      <left style="hair">
        <color indexed="64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/>
      <top style="medium">
        <color indexed="8"/>
      </top>
      <bottom/>
      <diagonal/>
    </border>
  </borders>
  <cellStyleXfs count="21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44" fontId="4" fillId="0" borderId="0" applyFill="0" applyBorder="0" applyAlignment="0" applyProtection="0"/>
    <xf numFmtId="44" fontId="4" fillId="0" borderId="0" applyFont="0" applyFill="0" applyBorder="0" applyAlignment="0" applyProtection="0"/>
    <xf numFmtId="0" fontId="4" fillId="0" borderId="0" applyNumberFormat="0" applyFont="0" applyFill="0" applyBorder="0" applyAlignment="0" applyProtection="0">
      <alignment vertical="top"/>
    </xf>
    <xf numFmtId="0" fontId="3" fillId="0" borderId="0"/>
    <xf numFmtId="44" fontId="4" fillId="0" borderId="0" applyFill="0" applyBorder="0" applyAlignment="0" applyProtection="0"/>
    <xf numFmtId="0" fontId="3" fillId="0" borderId="0"/>
    <xf numFmtId="44" fontId="4" fillId="0" borderId="0" applyFont="0" applyFill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</cellStyleXfs>
  <cellXfs count="236">
    <xf numFmtId="0" fontId="0" fillId="0" borderId="0" xfId="0"/>
    <xf numFmtId="0" fontId="6" fillId="0" borderId="7" xfId="5" applyFont="1" applyBorder="1" applyAlignment="1">
      <alignment vertical="center" wrapText="1"/>
    </xf>
    <xf numFmtId="0" fontId="6" fillId="0" borderId="4" xfId="5" applyFont="1" applyBorder="1" applyAlignment="1">
      <alignment vertical="center" wrapText="1"/>
    </xf>
    <xf numFmtId="0" fontId="6" fillId="0" borderId="3" xfId="5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4" fontId="6" fillId="0" borderId="0" xfId="5" applyNumberFormat="1" applyFont="1"/>
    <xf numFmtId="0" fontId="6" fillId="0" borderId="0" xfId="5" applyFont="1"/>
    <xf numFmtId="0" fontId="9" fillId="0" borderId="4" xfId="5" applyFont="1" applyBorder="1" applyAlignment="1">
      <alignment vertical="center" wrapText="1"/>
    </xf>
    <xf numFmtId="0" fontId="9" fillId="0" borderId="1" xfId="5" applyFont="1" applyBorder="1" applyAlignment="1">
      <alignment vertical="center"/>
    </xf>
    <xf numFmtId="0" fontId="9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/>
    </xf>
    <xf numFmtId="0" fontId="9" fillId="0" borderId="0" xfId="5" applyFont="1"/>
    <xf numFmtId="0" fontId="6" fillId="0" borderId="4" xfId="5" applyFont="1" applyBorder="1" applyAlignment="1">
      <alignment horizontal="left" vertical="center" wrapText="1"/>
    </xf>
    <xf numFmtId="0" fontId="9" fillId="0" borderId="7" xfId="5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5" applyFont="1" applyAlignment="1">
      <alignment vertical="center" wrapText="1"/>
    </xf>
    <xf numFmtId="0" fontId="6" fillId="0" borderId="0" xfId="5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12" xfId="5" applyFont="1" applyBorder="1" applyAlignment="1">
      <alignment vertical="center"/>
    </xf>
    <xf numFmtId="44" fontId="9" fillId="0" borderId="8" xfId="17" applyFont="1" applyBorder="1" applyAlignment="1" applyProtection="1">
      <alignment vertical="center"/>
      <protection locked="0"/>
    </xf>
    <xf numFmtId="44" fontId="6" fillId="0" borderId="0" xfId="17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7" fillId="14" borderId="0" xfId="0" applyFont="1" applyFill="1" applyAlignment="1" applyProtection="1">
      <alignment vertical="center" wrapText="1"/>
      <protection locked="0"/>
    </xf>
    <xf numFmtId="0" fontId="6" fillId="0" borderId="0" xfId="5" applyFont="1" applyAlignment="1">
      <alignment horizontal="center"/>
    </xf>
    <xf numFmtId="4" fontId="6" fillId="0" borderId="0" xfId="5" applyNumberFormat="1" applyFont="1" applyAlignment="1">
      <alignment horizontal="center" vertical="center"/>
    </xf>
    <xf numFmtId="4" fontId="6" fillId="0" borderId="0" xfId="5" applyNumberFormat="1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43" fontId="6" fillId="0" borderId="0" xfId="16" applyFont="1" applyBorder="1" applyAlignment="1">
      <alignment horizontal="center" vertical="center"/>
    </xf>
    <xf numFmtId="44" fontId="6" fillId="0" borderId="0" xfId="17" applyFont="1" applyBorder="1" applyAlignment="1">
      <alignment horizontal="left" vertical="center"/>
    </xf>
    <xf numFmtId="44" fontId="6" fillId="0" borderId="13" xfId="17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44" fontId="6" fillId="0" borderId="13" xfId="17" applyFont="1" applyBorder="1" applyAlignment="1">
      <alignment vertical="center"/>
    </xf>
    <xf numFmtId="44" fontId="20" fillId="0" borderId="0" xfId="17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9" fillId="0" borderId="1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4" fontId="9" fillId="0" borderId="1" xfId="17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quotePrefix="1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44" fontId="6" fillId="0" borderId="1" xfId="17" applyFont="1" applyBorder="1" applyAlignment="1" applyProtection="1">
      <alignment vertical="center"/>
      <protection locked="0"/>
    </xf>
    <xf numFmtId="44" fontId="6" fillId="0" borderId="14" xfId="17" applyFont="1" applyBorder="1" applyAlignment="1" applyProtection="1">
      <alignment vertical="center"/>
      <protection locked="0"/>
    </xf>
    <xf numFmtId="0" fontId="6" fillId="0" borderId="12" xfId="5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2" xfId="5" applyNumberFormat="1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6" fillId="0" borderId="0" xfId="0" applyFont="1" applyAlignment="1">
      <alignment horizontal="right" vertical="center" wrapText="1"/>
    </xf>
    <xf numFmtId="44" fontId="9" fillId="0" borderId="2" xfId="17" applyFont="1" applyBorder="1" applyAlignment="1" applyProtection="1">
      <alignment vertical="center"/>
      <protection locked="0"/>
    </xf>
    <xf numFmtId="0" fontId="6" fillId="0" borderId="0" xfId="5" applyFont="1" applyAlignment="1">
      <alignment vertical="center"/>
    </xf>
    <xf numFmtId="43" fontId="6" fillId="0" borderId="0" xfId="16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vertical="center"/>
    </xf>
    <xf numFmtId="44" fontId="6" fillId="0" borderId="0" xfId="17" applyFont="1" applyFill="1" applyBorder="1" applyAlignment="1">
      <alignment horizontal="center" vertical="center"/>
    </xf>
    <xf numFmtId="44" fontId="6" fillId="0" borderId="0" xfId="17" applyFont="1" applyFill="1" applyBorder="1" applyAlignment="1">
      <alignment horizontal="left" vertical="center"/>
    </xf>
    <xf numFmtId="44" fontId="9" fillId="0" borderId="1" xfId="17" applyFont="1" applyBorder="1" applyAlignment="1" applyProtection="1">
      <alignment vertical="center"/>
      <protection locked="0"/>
    </xf>
    <xf numFmtId="44" fontId="6" fillId="0" borderId="2" xfId="17" applyFont="1" applyBorder="1" applyAlignment="1" applyProtection="1">
      <alignment vertical="center"/>
      <protection locked="0"/>
    </xf>
    <xf numFmtId="176" fontId="21" fillId="0" borderId="12" xfId="0" applyNumberFormat="1" applyFont="1" applyBorder="1" applyAlignment="1">
      <alignment horizontal="center" vertical="center"/>
    </xf>
    <xf numFmtId="0" fontId="9" fillId="0" borderId="0" xfId="5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4" fontId="9" fillId="0" borderId="2" xfId="17" applyFont="1" applyBorder="1" applyAlignment="1" applyProtection="1">
      <alignment horizontal="right" vertical="center"/>
      <protection locked="0"/>
    </xf>
    <xf numFmtId="44" fontId="6" fillId="0" borderId="2" xfId="17" applyFont="1" applyBorder="1" applyAlignment="1" applyProtection="1">
      <alignment horizontal="right" vertical="center"/>
      <protection locked="0"/>
    </xf>
    <xf numFmtId="0" fontId="9" fillId="12" borderId="0" xfId="0" applyFont="1" applyFill="1" applyAlignment="1">
      <alignment vertical="center"/>
    </xf>
    <xf numFmtId="0" fontId="6" fillId="12" borderId="0" xfId="0" applyFont="1" applyFill="1" applyAlignment="1">
      <alignment vertical="center"/>
    </xf>
    <xf numFmtId="1" fontId="6" fillId="0" borderId="1" xfId="0" applyNumberFormat="1" applyFont="1" applyBorder="1" applyAlignment="1">
      <alignment horizontal="center" vertical="center"/>
    </xf>
    <xf numFmtId="0" fontId="22" fillId="4" borderId="0" xfId="0" applyFont="1" applyFill="1" applyAlignment="1">
      <alignment horizontal="center" vertical="center" wrapText="1"/>
    </xf>
    <xf numFmtId="44" fontId="22" fillId="4" borderId="0" xfId="17" applyFont="1" applyFill="1" applyBorder="1" applyAlignment="1">
      <alignment vertical="center" wrapText="1"/>
    </xf>
    <xf numFmtId="0" fontId="23" fillId="5" borderId="0" xfId="0" applyFont="1" applyFill="1" applyAlignment="1">
      <alignment vertical="center"/>
    </xf>
    <xf numFmtId="44" fontId="6" fillId="0" borderId="0" xfId="17" applyFont="1" applyAlignment="1">
      <alignment vertical="center"/>
    </xf>
    <xf numFmtId="0" fontId="6" fillId="7" borderId="0" xfId="5" applyFont="1" applyFill="1"/>
    <xf numFmtId="0" fontId="6" fillId="8" borderId="0" xfId="5" applyFont="1" applyFill="1"/>
    <xf numFmtId="0" fontId="6" fillId="9" borderId="0" xfId="5" applyFont="1" applyFill="1"/>
    <xf numFmtId="2" fontId="6" fillId="0" borderId="0" xfId="5" applyNumberFormat="1" applyFont="1" applyAlignment="1">
      <alignment horizontal="center"/>
    </xf>
    <xf numFmtId="0" fontId="9" fillId="0" borderId="0" xfId="5" applyFont="1" applyAlignment="1">
      <alignment horizontal="center"/>
    </xf>
    <xf numFmtId="2" fontId="9" fillId="0" borderId="5" xfId="5" applyNumberFormat="1" applyFont="1" applyBorder="1" applyAlignment="1">
      <alignment horizontal="center"/>
    </xf>
    <xf numFmtId="4" fontId="15" fillId="0" borderId="6" xfId="5" applyNumberFormat="1" applyFont="1" applyBorder="1" applyAlignment="1">
      <alignment horizontal="center" vertical="center"/>
    </xf>
    <xf numFmtId="4" fontId="15" fillId="0" borderId="0" xfId="5" applyNumberFormat="1" applyFont="1" applyAlignment="1">
      <alignment horizontal="center" vertical="center"/>
    </xf>
    <xf numFmtId="0" fontId="15" fillId="11" borderId="0" xfId="5" applyFont="1" applyFill="1" applyAlignment="1">
      <alignment horizontal="left" vertical="center"/>
    </xf>
    <xf numFmtId="0" fontId="9" fillId="11" borderId="0" xfId="5" applyFont="1" applyFill="1" applyAlignment="1">
      <alignment horizontal="center"/>
    </xf>
    <xf numFmtId="2" fontId="9" fillId="11" borderId="5" xfId="5" applyNumberFormat="1" applyFont="1" applyFill="1" applyBorder="1" applyAlignment="1">
      <alignment horizontal="center"/>
    </xf>
    <xf numFmtId="4" fontId="15" fillId="11" borderId="0" xfId="5" applyNumberFormat="1" applyFont="1" applyFill="1" applyAlignment="1">
      <alignment horizontal="center" vertical="center"/>
    </xf>
    <xf numFmtId="0" fontId="20" fillId="0" borderId="0" xfId="5" applyFont="1" applyAlignment="1">
      <alignment horizontal="left" wrapText="1" indent="1"/>
    </xf>
    <xf numFmtId="2" fontId="6" fillId="0" borderId="5" xfId="5" applyNumberFormat="1" applyFont="1" applyBorder="1" applyAlignment="1">
      <alignment horizontal="center"/>
    </xf>
    <xf numFmtId="4" fontId="6" fillId="0" borderId="5" xfId="5" applyNumberFormat="1" applyFont="1" applyBorder="1" applyProtection="1">
      <protection locked="0"/>
    </xf>
    <xf numFmtId="0" fontId="6" fillId="0" borderId="7" xfId="0" applyFont="1" applyBorder="1" applyAlignment="1">
      <alignment vertical="top" wrapText="1"/>
    </xf>
    <xf numFmtId="0" fontId="6" fillId="0" borderId="5" xfId="5" applyFont="1" applyBorder="1" applyAlignment="1">
      <alignment horizontal="center" vertical="center"/>
    </xf>
    <xf numFmtId="1" fontId="6" fillId="0" borderId="0" xfId="5" applyNumberFormat="1" applyFont="1" applyAlignment="1">
      <alignment horizontal="center" vertical="center"/>
    </xf>
    <xf numFmtId="0" fontId="6" fillId="0" borderId="5" xfId="5" applyFont="1" applyBorder="1" applyAlignment="1">
      <alignment horizontal="center"/>
    </xf>
    <xf numFmtId="1" fontId="6" fillId="0" borderId="5" xfId="5" applyNumberFormat="1" applyFont="1" applyBorder="1" applyAlignment="1" applyProtection="1">
      <alignment horizontal="center"/>
      <protection locked="0"/>
    </xf>
    <xf numFmtId="0" fontId="20" fillId="0" borderId="0" xfId="5" applyFont="1" applyAlignment="1">
      <alignment horizontal="left" vertical="center" wrapText="1"/>
    </xf>
    <xf numFmtId="167" fontId="6" fillId="0" borderId="5" xfId="5" applyNumberFormat="1" applyFont="1" applyBorder="1" applyProtection="1">
      <protection locked="0"/>
    </xf>
    <xf numFmtId="167" fontId="6" fillId="0" borderId="0" xfId="5" applyNumberFormat="1" applyFont="1"/>
    <xf numFmtId="0" fontId="6" fillId="0" borderId="0" xfId="5" applyFont="1" applyAlignment="1">
      <alignment horizontal="left" wrapText="1" indent="1"/>
    </xf>
    <xf numFmtId="0" fontId="6" fillId="10" borderId="0" xfId="5" applyFont="1" applyFill="1"/>
    <xf numFmtId="0" fontId="6" fillId="10" borderId="0" xfId="5" applyFont="1" applyFill="1" applyAlignment="1">
      <alignment horizontal="center" vertical="center"/>
    </xf>
    <xf numFmtId="2" fontId="6" fillId="10" borderId="0" xfId="5" applyNumberFormat="1" applyFont="1" applyFill="1" applyAlignment="1">
      <alignment horizontal="right" vertical="center"/>
    </xf>
    <xf numFmtId="4" fontId="6" fillId="10" borderId="0" xfId="5" applyNumberFormat="1" applyFont="1" applyFill="1" applyAlignment="1">
      <alignment vertical="center"/>
    </xf>
    <xf numFmtId="43" fontId="0" fillId="0" borderId="0" xfId="16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44" fontId="6" fillId="0" borderId="0" xfId="17" applyFont="1" applyFill="1" applyBorder="1"/>
    <xf numFmtId="44" fontId="6" fillId="0" borderId="0" xfId="17" applyFont="1" applyFill="1" applyBorder="1" applyAlignment="1">
      <alignment vertical="center"/>
    </xf>
    <xf numFmtId="44" fontId="9" fillId="0" borderId="0" xfId="17" applyFont="1" applyFill="1" applyBorder="1" applyAlignment="1">
      <alignment horizontal="center" vertical="center"/>
    </xf>
    <xf numFmtId="43" fontId="9" fillId="0" borderId="0" xfId="16" applyFont="1" applyFill="1" applyBorder="1" applyAlignment="1">
      <alignment horizontal="center" vertical="center"/>
    </xf>
    <xf numFmtId="44" fontId="0" fillId="0" borderId="0" xfId="17" applyFont="1" applyFill="1" applyBorder="1" applyAlignment="1">
      <alignment horizontal="center" vertical="center"/>
    </xf>
    <xf numFmtId="44" fontId="6" fillId="0" borderId="0" xfId="17" applyFont="1" applyFill="1" applyBorder="1" applyAlignment="1">
      <alignment vertical="center" wrapText="1"/>
    </xf>
    <xf numFmtId="44" fontId="9" fillId="0" borderId="0" xfId="17" applyFont="1" applyFill="1" applyBorder="1" applyAlignment="1">
      <alignment horizontal="left" vertical="center"/>
    </xf>
    <xf numFmtId="174" fontId="6" fillId="0" borderId="0" xfId="16" applyNumberFormat="1" applyFont="1" applyFill="1" applyBorder="1" applyAlignment="1">
      <alignment horizontal="center" vertical="center"/>
    </xf>
    <xf numFmtId="43" fontId="6" fillId="0" borderId="0" xfId="16" applyFont="1" applyFill="1" applyBorder="1" applyAlignment="1">
      <alignment vertical="center" wrapText="1"/>
    </xf>
    <xf numFmtId="44" fontId="6" fillId="0" borderId="0" xfId="17" applyFont="1" applyFill="1" applyBorder="1" applyAlignment="1">
      <alignment horizontal="center" vertical="center" wrapText="1"/>
    </xf>
    <xf numFmtId="43" fontId="6" fillId="0" borderId="0" xfId="16" applyFont="1" applyFill="1" applyBorder="1" applyAlignment="1">
      <alignment horizontal="center" vertical="center" wrapText="1"/>
    </xf>
    <xf numFmtId="172" fontId="6" fillId="0" borderId="0" xfId="16" applyNumberFormat="1" applyFont="1" applyFill="1" applyBorder="1" applyAlignment="1">
      <alignment horizontal="center" vertical="center"/>
    </xf>
    <xf numFmtId="0" fontId="6" fillId="0" borderId="0" xfId="17" applyNumberFormat="1" applyFont="1" applyFill="1" applyBorder="1" applyAlignment="1">
      <alignment vertical="center" wrapText="1"/>
    </xf>
    <xf numFmtId="172" fontId="6" fillId="0" borderId="0" xfId="17" applyNumberFormat="1" applyFont="1" applyFill="1" applyBorder="1" applyAlignment="1">
      <alignment vertical="center" wrapText="1"/>
    </xf>
    <xf numFmtId="175" fontId="6" fillId="0" borderId="0" xfId="16" applyNumberFormat="1" applyFont="1" applyFill="1" applyBorder="1" applyAlignment="1">
      <alignment horizontal="center" vertical="center"/>
    </xf>
    <xf numFmtId="175" fontId="6" fillId="0" borderId="0" xfId="17" applyNumberFormat="1" applyFont="1" applyFill="1" applyBorder="1" applyAlignment="1">
      <alignment vertical="center" wrapText="1"/>
    </xf>
    <xf numFmtId="44" fontId="23" fillId="0" borderId="0" xfId="17" applyFont="1" applyFill="1" applyBorder="1" applyAlignment="1">
      <alignment vertical="center"/>
    </xf>
    <xf numFmtId="43" fontId="23" fillId="0" borderId="0" xfId="16" applyFont="1" applyFill="1" applyBorder="1" applyAlignment="1">
      <alignment horizontal="center" vertical="center"/>
    </xf>
    <xf numFmtId="44" fontId="23" fillId="0" borderId="0" xfId="17" applyFont="1" applyFill="1" applyBorder="1" applyAlignment="1">
      <alignment horizontal="left" vertical="center"/>
    </xf>
    <xf numFmtId="44" fontId="9" fillId="0" borderId="0" xfId="17" applyFont="1" applyBorder="1" applyAlignment="1" applyProtection="1">
      <alignment horizontal="center" vertical="center"/>
      <protection locked="0"/>
    </xf>
    <xf numFmtId="44" fontId="6" fillId="0" borderId="17" xfId="17" applyFont="1" applyBorder="1" applyAlignment="1" applyProtection="1">
      <alignment vertical="center" wrapText="1"/>
      <protection locked="0"/>
    </xf>
    <xf numFmtId="44" fontId="6" fillId="0" borderId="0" xfId="17" applyFont="1" applyBorder="1" applyAlignment="1" applyProtection="1">
      <alignment vertical="center" wrapText="1"/>
      <protection locked="0"/>
    </xf>
    <xf numFmtId="44" fontId="6" fillId="0" borderId="0" xfId="17" applyFont="1" applyBorder="1" applyAlignment="1" applyProtection="1">
      <alignment vertical="center"/>
      <protection locked="0"/>
    </xf>
    <xf numFmtId="44" fontId="9" fillId="0" borderId="18" xfId="17" applyFont="1" applyBorder="1" applyAlignment="1" applyProtection="1">
      <alignment vertical="center"/>
      <protection locked="0"/>
    </xf>
    <xf numFmtId="44" fontId="6" fillId="0" borderId="0" xfId="17" applyFont="1" applyBorder="1" applyAlignment="1" applyProtection="1">
      <alignment horizontal="center" vertical="center"/>
      <protection locked="0"/>
    </xf>
    <xf numFmtId="44" fontId="6" fillId="0" borderId="2" xfId="17" applyFont="1" applyFill="1" applyBorder="1" applyAlignment="1" applyProtection="1">
      <alignment vertical="center"/>
      <protection locked="0"/>
    </xf>
    <xf numFmtId="44" fontId="9" fillId="0" borderId="16" xfId="17" applyFont="1" applyBorder="1" applyAlignment="1" applyProtection="1">
      <alignment vertical="center"/>
      <protection locked="0"/>
    </xf>
    <xf numFmtId="4" fontId="9" fillId="0" borderId="9" xfId="5" applyNumberFormat="1" applyFont="1" applyBorder="1" applyAlignment="1" applyProtection="1">
      <alignment horizontal="center" vertical="center" wrapText="1"/>
      <protection locked="0"/>
    </xf>
    <xf numFmtId="0" fontId="10" fillId="0" borderId="0" xfId="16" applyNumberFormat="1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right" vertical="center"/>
    </xf>
    <xf numFmtId="4" fontId="7" fillId="0" borderId="0" xfId="5" applyNumberFormat="1" applyFont="1" applyAlignment="1">
      <alignment horizontal="center" vertical="center" wrapText="1"/>
    </xf>
    <xf numFmtId="0" fontId="6" fillId="0" borderId="0" xfId="5" applyFont="1" applyAlignment="1">
      <alignment horizontal="center" vertical="center" wrapText="1"/>
    </xf>
    <xf numFmtId="4" fontId="6" fillId="0" borderId="0" xfId="0" applyNumberFormat="1" applyFont="1" applyAlignment="1" applyProtection="1">
      <alignment vertical="center" wrapText="1"/>
      <protection locked="0"/>
    </xf>
    <xf numFmtId="44" fontId="6" fillId="0" borderId="0" xfId="17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174" fontId="7" fillId="0" borderId="0" xfId="0" applyNumberFormat="1" applyFont="1" applyAlignment="1">
      <alignment horizontal="center" vertical="center"/>
    </xf>
    <xf numFmtId="169" fontId="7" fillId="0" borderId="0" xfId="0" applyNumberFormat="1" applyFont="1" applyAlignment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173" fontId="7" fillId="0" borderId="0" xfId="0" applyNumberFormat="1" applyFont="1" applyAlignment="1">
      <alignment horizontal="center" vertical="center"/>
    </xf>
    <xf numFmtId="172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6" fillId="0" borderId="0" xfId="0" applyFont="1" applyAlignment="1" applyProtection="1">
      <alignment vertical="center"/>
      <protection locked="0"/>
    </xf>
    <xf numFmtId="165" fontId="17" fillId="0" borderId="0" xfId="0" applyNumberFormat="1" applyFont="1" applyAlignment="1" applyProtection="1">
      <alignment vertical="center"/>
      <protection locked="0"/>
    </xf>
    <xf numFmtId="168" fontId="17" fillId="0" borderId="0" xfId="0" applyNumberFormat="1" applyFont="1" applyAlignment="1" applyProtection="1">
      <alignment vertical="center"/>
      <protection locked="0"/>
    </xf>
    <xf numFmtId="0" fontId="9" fillId="0" borderId="12" xfId="5" applyFont="1" applyBorder="1" applyAlignment="1">
      <alignment horizontal="right" vertical="center"/>
    </xf>
    <xf numFmtId="0" fontId="9" fillId="0" borderId="12" xfId="5" applyFont="1" applyBorder="1" applyAlignment="1">
      <alignment horizontal="center" vertical="center"/>
    </xf>
    <xf numFmtId="4" fontId="17" fillId="14" borderId="0" xfId="0" applyNumberFormat="1" applyFont="1" applyFill="1" applyAlignment="1" applyProtection="1">
      <alignment vertical="center" wrapText="1"/>
      <protection locked="0"/>
    </xf>
    <xf numFmtId="168" fontId="9" fillId="0" borderId="9" xfId="5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1" fillId="0" borderId="0" xfId="5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4" fontId="6" fillId="0" borderId="1" xfId="17" applyFont="1" applyBorder="1" applyAlignment="1">
      <alignment horizontal="center" vertical="center"/>
    </xf>
    <xf numFmtId="44" fontId="6" fillId="0" borderId="2" xfId="17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5" applyFont="1" applyAlignment="1">
      <alignment horizontal="left" vertical="center" wrapText="1"/>
    </xf>
    <xf numFmtId="177" fontId="10" fillId="0" borderId="0" xfId="5" applyNumberFormat="1" applyFont="1" applyAlignment="1">
      <alignment horizontal="center" vertical="center"/>
    </xf>
    <xf numFmtId="44" fontId="6" fillId="0" borderId="1" xfId="17" applyFont="1" applyBorder="1" applyAlignment="1" applyProtection="1">
      <alignment horizontal="center" vertical="center"/>
      <protection locked="0"/>
    </xf>
    <xf numFmtId="44" fontId="6" fillId="0" borderId="2" xfId="17" applyFont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right" vertical="center"/>
    </xf>
    <xf numFmtId="0" fontId="17" fillId="6" borderId="0" xfId="0" applyFont="1" applyFill="1" applyAlignment="1">
      <alignment horizontal="center" vertical="center"/>
    </xf>
    <xf numFmtId="44" fontId="17" fillId="6" borderId="0" xfId="17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6" fillId="0" borderId="13" xfId="5" applyFont="1" applyBorder="1" applyAlignment="1">
      <alignment horizontal="center"/>
    </xf>
    <xf numFmtId="0" fontId="6" fillId="12" borderId="1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4" fontId="6" fillId="0" borderId="1" xfId="17" applyFont="1" applyBorder="1" applyAlignment="1">
      <alignment horizontal="center" vertical="center" wrapText="1"/>
    </xf>
    <xf numFmtId="44" fontId="6" fillId="0" borderId="2" xfId="17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4" xfId="5" applyFont="1" applyBorder="1" applyAlignment="1">
      <alignment horizontal="left" vertical="top" wrapText="1"/>
    </xf>
    <xf numFmtId="0" fontId="20" fillId="0" borderId="12" xfId="0" applyFont="1" applyBorder="1" applyAlignment="1">
      <alignment horizontal="center" vertical="center"/>
    </xf>
    <xf numFmtId="2" fontId="6" fillId="0" borderId="12" xfId="5" applyNumberFormat="1" applyFont="1" applyBorder="1" applyAlignment="1">
      <alignment horizontal="center" vertical="center"/>
    </xf>
    <xf numFmtId="0" fontId="6" fillId="0" borderId="4" xfId="5" applyFont="1" applyBorder="1" applyAlignment="1">
      <alignment horizontal="center" vertical="center" wrapText="1"/>
    </xf>
    <xf numFmtId="3" fontId="10" fillId="0" borderId="0" xfId="5" applyNumberFormat="1" applyFont="1" applyAlignment="1">
      <alignment horizontal="left" vertical="center"/>
    </xf>
    <xf numFmtId="0" fontId="6" fillId="0" borderId="12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13" fillId="0" borderId="0" xfId="5" applyFont="1" applyAlignment="1">
      <alignment horizontal="center" vertical="center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/>
    </xf>
    <xf numFmtId="0" fontId="18" fillId="2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0" xfId="0" applyFont="1" applyFill="1" applyAlignment="1">
      <alignment horizontal="center" vertical="center"/>
    </xf>
    <xf numFmtId="0" fontId="20" fillId="0" borderId="12" xfId="0" applyFont="1" applyBorder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12" fillId="0" borderId="0" xfId="5" applyFont="1" applyAlignment="1">
      <alignment horizontal="center" vertical="center"/>
    </xf>
    <xf numFmtId="3" fontId="10" fillId="0" borderId="0" xfId="5" applyNumberFormat="1" applyFont="1" applyAlignment="1">
      <alignment horizontal="center" vertical="center"/>
    </xf>
    <xf numFmtId="0" fontId="6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4" fontId="7" fillId="0" borderId="0" xfId="5" applyNumberFormat="1" applyFont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2" fontId="20" fillId="0" borderId="1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44" fontId="6" fillId="0" borderId="0" xfId="17" applyFont="1" applyBorder="1" applyAlignment="1" applyProtection="1">
      <alignment horizontal="center" vertical="center"/>
      <protection locked="0"/>
    </xf>
    <xf numFmtId="44" fontId="6" fillId="0" borderId="0" xfId="17" applyFont="1" applyFill="1" applyBorder="1" applyAlignment="1">
      <alignment horizontal="center" vertical="center" wrapText="1"/>
    </xf>
    <xf numFmtId="0" fontId="17" fillId="15" borderId="0" xfId="0" applyFont="1" applyFill="1" applyAlignment="1">
      <alignment horizontal="center" vertical="center"/>
    </xf>
    <xf numFmtId="168" fontId="17" fillId="15" borderId="0" xfId="0" applyNumberFormat="1" applyFont="1" applyFill="1" applyAlignment="1" applyProtection="1">
      <alignment horizontal="center" vertical="center"/>
      <protection locked="0"/>
    </xf>
    <xf numFmtId="0" fontId="17" fillId="14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2" fillId="4" borderId="12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8" borderId="0" xfId="5" applyFont="1" applyFill="1" applyAlignment="1">
      <alignment horizontal="left" vertical="center" wrapText="1"/>
    </xf>
    <xf numFmtId="0" fontId="6" fillId="8" borderId="4" xfId="5" applyFont="1" applyFill="1" applyBorder="1" applyAlignment="1">
      <alignment horizontal="left" vertical="center" wrapText="1"/>
    </xf>
    <xf numFmtId="0" fontId="25" fillId="8" borderId="0" xfId="5" applyFont="1" applyFill="1" applyAlignment="1">
      <alignment horizontal="center"/>
    </xf>
    <xf numFmtId="0" fontId="20" fillId="8" borderId="0" xfId="5" applyFont="1" applyFill="1" applyAlignment="1">
      <alignment horizontal="left" vertical="center" wrapText="1"/>
    </xf>
    <xf numFmtId="0" fontId="20" fillId="0" borderId="0" xfId="5" applyFont="1" applyAlignment="1">
      <alignment horizontal="left" vertical="top" wrapText="1"/>
    </xf>
    <xf numFmtId="0" fontId="24" fillId="13" borderId="0" xfId="0" applyFont="1" applyFill="1" applyAlignment="1">
      <alignment horizontal="center" vertical="center" wrapText="1"/>
    </xf>
    <xf numFmtId="0" fontId="17" fillId="5" borderId="0" xfId="5" applyFont="1" applyFill="1" applyAlignment="1">
      <alignment horizontal="center" vertical="center" wrapText="1"/>
    </xf>
    <xf numFmtId="0" fontId="17" fillId="11" borderId="0" xfId="5" applyFont="1" applyFill="1" applyAlignment="1">
      <alignment horizontal="right" vertical="center"/>
    </xf>
    <xf numFmtId="168" fontId="17" fillId="11" borderId="0" xfId="5" applyNumberFormat="1" applyFont="1" applyFill="1" applyAlignment="1" applyProtection="1">
      <alignment horizontal="right" vertical="center"/>
      <protection locked="0"/>
    </xf>
  </cellXfs>
  <cellStyles count="21">
    <cellStyle name="Milliers" xfId="16" builtinId="3"/>
    <cellStyle name="Milliers 2" xfId="2" xr:uid="{00000000-0005-0000-0000-000000000000}"/>
    <cellStyle name="Milliers 3" xfId="3" xr:uid="{00000000-0005-0000-0000-000001000000}"/>
    <cellStyle name="Monétaire" xfId="17" builtinId="4"/>
    <cellStyle name="Monétaire 2" xfId="4" xr:uid="{00000000-0005-0000-0000-000002000000}"/>
    <cellStyle name="Monétaire 2 2" xfId="9" xr:uid="{2B1DA88D-057B-4636-AF5A-F90FFC194950}"/>
    <cellStyle name="Monétaire 2 3" xfId="14" xr:uid="{87F803B7-807E-499B-BF76-BEA06290E864}"/>
    <cellStyle name="Monétaire 3" xfId="8" xr:uid="{D64BD572-5F39-4968-8E85-867CEDA17317}"/>
    <cellStyle name="Monétaire 3 2" xfId="12" xr:uid="{E4BCEB82-6366-42E5-B0DA-FC176F963B12}"/>
    <cellStyle name="Normal" xfId="0" builtinId="0"/>
    <cellStyle name="Normal 2" xfId="5" xr:uid="{00000000-0005-0000-0000-000004000000}"/>
    <cellStyle name="Normal 2 2" xfId="10" xr:uid="{FCFF4865-98E4-4217-BE03-D2E7291E2F45}"/>
    <cellStyle name="Normal 2 2 2" xfId="20" xr:uid="{2502A2E3-DFA1-4BBB-8D5E-222F9FB1FDBD}"/>
    <cellStyle name="Normal 2 3" xfId="18" xr:uid="{C6305F74-FFFD-47D7-B753-BB8164CBD8DA}"/>
    <cellStyle name="Normal 3" xfId="1" xr:uid="{00000000-0005-0000-0000-000001000000}"/>
    <cellStyle name="Normal 4" xfId="6" xr:uid="{00000000-0005-0000-0000-000006000000}"/>
    <cellStyle name="Normal 5" xfId="7" xr:uid="{00000000-0005-0000-0000-000007000000}"/>
    <cellStyle name="Normal 5 2" xfId="11" xr:uid="{8EE0D036-08F4-4E89-8A56-3EB39BD4A27B}"/>
    <cellStyle name="Normal 5 3" xfId="15" xr:uid="{2E9F3708-E0D3-4DE7-94A6-96D423C83B04}"/>
    <cellStyle name="Normal 6" xfId="13" xr:uid="{82251F88-E9B3-427B-BD28-B20251D27F01}"/>
    <cellStyle name="Normal 7" xfId="19" xr:uid="{C9E0C918-3C12-455A-BD66-39B243670A0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161925</xdr:rowOff>
    </xdr:from>
    <xdr:to>
      <xdr:col>2</xdr:col>
      <xdr:colOff>440055</xdr:colOff>
      <xdr:row>3</xdr:row>
      <xdr:rowOff>204470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ACFA41C-279A-98C5-C818-7C473410A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161925"/>
          <a:ext cx="478155" cy="899795"/>
        </a:xfrm>
        <a:prstGeom prst="rect">
          <a:avLst/>
        </a:prstGeom>
      </xdr:spPr>
    </xdr:pic>
    <xdr:clientData/>
  </xdr:twoCellAnchor>
  <xdr:twoCellAnchor>
    <xdr:from>
      <xdr:col>6</xdr:col>
      <xdr:colOff>523875</xdr:colOff>
      <xdr:row>0</xdr:row>
      <xdr:rowOff>123825</xdr:rowOff>
    </xdr:from>
    <xdr:to>
      <xdr:col>6</xdr:col>
      <xdr:colOff>1562100</xdr:colOff>
      <xdr:row>3</xdr:row>
      <xdr:rowOff>161925</xdr:rowOff>
    </xdr:to>
    <xdr:pic>
      <xdr:nvPicPr>
        <xdr:cNvPr id="4" name="Image 1271449561">
          <a:extLst>
            <a:ext uri="{FF2B5EF4-FFF2-40B4-BE49-F238E27FC236}">
              <a16:creationId xmlns:a16="http://schemas.microsoft.com/office/drawing/2014/main" id="{6B0FD537-F8AD-6233-76ED-78FD5749F5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91575" y="123825"/>
          <a:ext cx="1038225" cy="895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Default Theme">
  <a:themeElements>
    <a:clrScheme name="Egis">
      <a:dk1>
        <a:srgbClr val="0A0A0A"/>
      </a:dk1>
      <a:lt1>
        <a:sysClr val="window" lastClr="FFFFFF"/>
      </a:lt1>
      <a:dk2>
        <a:srgbClr val="F4A41D"/>
      </a:dk2>
      <a:lt2>
        <a:srgbClr val="828282"/>
      </a:lt2>
      <a:accent1>
        <a:srgbClr val="062C3A"/>
      </a:accent1>
      <a:accent2>
        <a:srgbClr val="ABC100"/>
      </a:accent2>
      <a:accent3>
        <a:srgbClr val="5D858B"/>
      </a:accent3>
      <a:accent4>
        <a:srgbClr val="00617E"/>
      </a:accent4>
      <a:accent5>
        <a:srgbClr val="00A4A6"/>
      </a:accent5>
      <a:accent6>
        <a:srgbClr val="97B8BB"/>
      </a:accent6>
      <a:hlink>
        <a:srgbClr val="062C3A"/>
      </a:hlink>
      <a:folHlink>
        <a:srgbClr val="062C3A"/>
      </a:folHlink>
    </a:clrScheme>
    <a:fontScheme name="Egis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chemeClr val="accent1"/>
        </a:solidFill>
        <a:ln>
          <a:noFill/>
        </a:ln>
      </a:spPr>
      <a:bodyPr rot="0" spcFirstLastPara="0" vertOverflow="overflow" horzOverflow="overflow" vert="horz" wrap="none" lIns="72000" tIns="72000" rIns="72000" bIns="72000" numCol="1" spcCol="0" rtlCol="0" fromWordArt="0" anchor="ctr" anchorCtr="0" forceAA="0" compatLnSpc="1">
        <a:prstTxWarp prst="textNoShape">
          <a:avLst/>
        </a:prstTxWarp>
        <a:noAutofit/>
      </a:bodyPr>
      <a:lstStyle>
        <a:defPPr algn="ctr">
          <a:defRPr sz="1200" dirty="0" err="1" smtClean="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none" lIns="0" tIns="0" rIns="0" bIns="0" rtlCol="0">
        <a:spAutoFit/>
      </a:bodyPr>
      <a:lstStyle>
        <a:defPPr>
          <a:defRPr sz="1400" dirty="0" err="1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Default Theme" id="{67E9E277-3239-44B8-BDB8-9001EFBC2C71}" vid="{414D2F0E-8ACE-43A8-9314-DA693AEB899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2A554-06A7-4622-BE8B-8C364DBAB165}">
  <dimension ref="A1:AN159"/>
  <sheetViews>
    <sheetView showZeros="0" view="pageBreakPreview" topLeftCell="B122" zoomScaleSheetLayoutView="100" workbookViewId="0">
      <selection activeCell="C141" sqref="C141:C142"/>
    </sheetView>
  </sheetViews>
  <sheetFormatPr baseColWidth="10" defaultColWidth="11.42578125" defaultRowHeight="14.25" x14ac:dyDescent="0.2"/>
  <cols>
    <col min="1" max="1" width="11.42578125" style="25" hidden="1" customWidth="1"/>
    <col min="2" max="2" width="6" style="35" customWidth="1"/>
    <col min="3" max="3" width="77.140625" style="25" customWidth="1"/>
    <col min="4" max="4" width="7.85546875" style="36" customWidth="1"/>
    <col min="5" max="5" width="9.85546875" style="36" customWidth="1"/>
    <col min="6" max="6" width="23.140625" style="20" customWidth="1"/>
    <col min="7" max="7" width="28.140625" style="37" customWidth="1"/>
    <col min="8" max="8" width="16.5703125" style="25" customWidth="1"/>
    <col min="9" max="9" width="11.42578125" style="25"/>
    <col min="10" max="10" width="13" style="77" customWidth="1"/>
    <col min="11" max="11" width="16" style="77" customWidth="1"/>
    <col min="12" max="12" width="19.140625" style="77" customWidth="1"/>
    <col min="13" max="13" width="11.42578125" style="31"/>
    <col min="14" max="14" width="15.42578125" style="32" bestFit="1" customWidth="1"/>
    <col min="15" max="15" width="12.5703125" style="33" customWidth="1"/>
    <col min="16" max="16" width="18" style="33" customWidth="1"/>
    <col min="17" max="17" width="19.140625" style="34" customWidth="1"/>
    <col min="18" max="24" width="11.42578125" style="30"/>
    <col min="25" max="16384" width="11.42578125" style="25"/>
  </cols>
  <sheetData>
    <row r="1" spans="1:37" ht="27.6" customHeight="1" x14ac:dyDescent="0.2">
      <c r="B1" s="199" t="s">
        <v>38</v>
      </c>
      <c r="C1" s="200"/>
      <c r="D1" s="200"/>
      <c r="E1" s="200"/>
      <c r="F1" s="200"/>
      <c r="G1" s="200"/>
      <c r="I1" s="207"/>
      <c r="J1" s="207"/>
      <c r="K1" s="207"/>
      <c r="L1" s="110"/>
      <c r="M1" s="172"/>
      <c r="N1" s="172"/>
      <c r="O1" s="172"/>
      <c r="P1" s="172"/>
      <c r="Q1" s="172"/>
      <c r="R1" s="172"/>
      <c r="U1" s="172"/>
      <c r="V1" s="172"/>
    </row>
    <row r="2" spans="1:37" ht="20.25" x14ac:dyDescent="0.25">
      <c r="B2" s="201" t="s">
        <v>142</v>
      </c>
      <c r="C2" s="202"/>
      <c r="D2" s="202"/>
      <c r="E2" s="202"/>
      <c r="F2" s="202"/>
      <c r="G2" s="202"/>
      <c r="I2" s="6"/>
      <c r="J2" s="108"/>
      <c r="K2" s="108"/>
      <c r="L2" s="136"/>
      <c r="M2" s="208"/>
      <c r="N2" s="208"/>
      <c r="O2" s="173"/>
      <c r="P2" s="173"/>
      <c r="Q2" s="195"/>
      <c r="R2" s="195"/>
      <c r="U2" s="195"/>
      <c r="V2" s="195"/>
    </row>
    <row r="3" spans="1:37" ht="20.25" x14ac:dyDescent="0.2">
      <c r="B3" s="201" t="s">
        <v>206</v>
      </c>
      <c r="C3" s="202"/>
      <c r="D3" s="202"/>
      <c r="E3" s="202"/>
      <c r="F3" s="202"/>
      <c r="G3" s="202"/>
      <c r="J3" s="109"/>
      <c r="K3" s="109"/>
      <c r="L3" s="109"/>
      <c r="M3" s="36"/>
      <c r="N3" s="58"/>
      <c r="O3" s="63"/>
      <c r="P3" s="63"/>
      <c r="Q3" s="63"/>
    </row>
    <row r="4" spans="1:37" ht="20.25" x14ac:dyDescent="0.2">
      <c r="B4" s="201"/>
      <c r="C4" s="202"/>
      <c r="D4" s="202"/>
      <c r="E4" s="202"/>
      <c r="F4" s="202"/>
      <c r="G4" s="202"/>
      <c r="J4" s="109"/>
      <c r="K4" s="109"/>
      <c r="L4" s="109"/>
      <c r="M4" s="36"/>
      <c r="N4" s="58"/>
      <c r="O4" s="63"/>
      <c r="P4" s="63"/>
      <c r="Q4" s="63"/>
    </row>
    <row r="5" spans="1:37" ht="3.6" customHeight="1" x14ac:dyDescent="0.2">
      <c r="G5" s="20"/>
      <c r="J5" s="109"/>
      <c r="K5" s="109"/>
      <c r="L5" s="109"/>
      <c r="M5" s="36"/>
      <c r="N5" s="58"/>
      <c r="O5" s="63"/>
      <c r="P5" s="63"/>
      <c r="Q5" s="63"/>
    </row>
    <row r="6" spans="1:37" ht="25.5" x14ac:dyDescent="0.2">
      <c r="B6" s="203" t="s">
        <v>0</v>
      </c>
      <c r="C6" s="204"/>
      <c r="D6" s="204"/>
      <c r="E6" s="204"/>
      <c r="F6" s="204"/>
      <c r="G6" s="204"/>
      <c r="H6" s="198"/>
      <c r="I6" s="198"/>
      <c r="J6" s="198"/>
      <c r="K6" s="198"/>
      <c r="L6" s="198"/>
      <c r="M6" s="198"/>
      <c r="N6" s="198"/>
      <c r="O6" s="63"/>
      <c r="P6" s="63"/>
      <c r="Q6" s="109"/>
      <c r="R6" s="25"/>
      <c r="U6" s="25"/>
      <c r="V6" s="25"/>
    </row>
    <row r="7" spans="1:37" ht="6" customHeight="1" x14ac:dyDescent="0.2">
      <c r="G7" s="20"/>
      <c r="J7" s="109"/>
      <c r="K7" s="109"/>
      <c r="L7" s="109"/>
      <c r="M7" s="36"/>
      <c r="N7" s="58"/>
      <c r="O7" s="63"/>
      <c r="P7" s="63"/>
      <c r="Q7" s="63"/>
    </row>
    <row r="8" spans="1:37" ht="71.45" customHeight="1" x14ac:dyDescent="0.2">
      <c r="B8" s="196"/>
      <c r="C8" s="197"/>
      <c r="D8" s="197"/>
      <c r="E8" s="197"/>
      <c r="F8" s="197"/>
      <c r="G8" s="197"/>
      <c r="J8" s="109"/>
      <c r="K8" s="109"/>
      <c r="L8" s="109"/>
      <c r="M8" s="36"/>
      <c r="N8" s="58"/>
      <c r="O8" s="63"/>
      <c r="P8" s="63"/>
      <c r="Q8" s="63"/>
    </row>
    <row r="9" spans="1:37" x14ac:dyDescent="0.2">
      <c r="B9" s="205" t="s">
        <v>1</v>
      </c>
      <c r="C9" s="206"/>
      <c r="D9" s="206"/>
      <c r="E9" s="206"/>
      <c r="F9" s="38"/>
      <c r="G9" s="38"/>
      <c r="J9" s="109"/>
      <c r="K9" s="109"/>
      <c r="L9" s="109"/>
      <c r="M9" s="36"/>
      <c r="N9" s="58"/>
      <c r="O9" s="63"/>
      <c r="P9" s="63"/>
      <c r="Q9" s="63"/>
    </row>
    <row r="10" spans="1:37" ht="4.7" customHeight="1" x14ac:dyDescent="0.2">
      <c r="C10" s="39"/>
      <c r="G10" s="20"/>
      <c r="J10" s="109"/>
      <c r="K10" s="109"/>
      <c r="L10" s="109"/>
      <c r="M10" s="36"/>
      <c r="N10" s="58"/>
      <c r="O10" s="63"/>
      <c r="P10" s="63"/>
      <c r="Q10" s="63"/>
    </row>
    <row r="11" spans="1:37" s="41" customFormat="1" x14ac:dyDescent="0.2">
      <c r="B11" s="40"/>
      <c r="C11" s="41" t="s">
        <v>2</v>
      </c>
      <c r="D11" s="42" t="s">
        <v>3</v>
      </c>
      <c r="E11" s="42" t="s">
        <v>4</v>
      </c>
      <c r="F11" s="43" t="s">
        <v>5</v>
      </c>
      <c r="G11" s="127" t="s">
        <v>6</v>
      </c>
      <c r="H11" s="212"/>
      <c r="I11" s="212"/>
      <c r="J11" s="212"/>
      <c r="K11" s="212"/>
      <c r="L11" s="110"/>
      <c r="N11" s="111"/>
      <c r="O11" s="110"/>
      <c r="P11" s="110"/>
      <c r="Q11" s="110"/>
      <c r="R11" s="44"/>
      <c r="S11" s="44"/>
      <c r="T11" s="44"/>
      <c r="U11" s="211"/>
      <c r="V11" s="211"/>
      <c r="W11" s="211"/>
      <c r="X11" s="211"/>
    </row>
    <row r="12" spans="1:37" ht="15.75" customHeight="1" x14ac:dyDescent="0.2">
      <c r="A12" s="25" t="s">
        <v>109</v>
      </c>
      <c r="B12" s="44">
        <v>1</v>
      </c>
      <c r="C12" s="45" t="s">
        <v>87</v>
      </c>
      <c r="D12" s="46"/>
      <c r="E12" s="46"/>
      <c r="F12" s="47"/>
      <c r="G12" s="65"/>
      <c r="H12" s="30"/>
      <c r="I12" s="30"/>
      <c r="J12" s="30"/>
      <c r="K12" s="30"/>
      <c r="L12" s="62"/>
      <c r="M12" s="36"/>
      <c r="N12" s="58"/>
      <c r="O12" s="62"/>
      <c r="P12" s="62"/>
      <c r="Q12" s="62"/>
    </row>
    <row r="13" spans="1:37" ht="48" customHeight="1" x14ac:dyDescent="0.2">
      <c r="A13" s="25" t="s">
        <v>110</v>
      </c>
      <c r="B13" s="49" t="s">
        <v>154</v>
      </c>
      <c r="C13" s="14" t="s">
        <v>284</v>
      </c>
      <c r="D13" s="46" t="s">
        <v>7</v>
      </c>
      <c r="E13" s="46">
        <v>1</v>
      </c>
      <c r="F13" s="47">
        <f>ROUNDUP(Q13,0)</f>
        <v>0</v>
      </c>
      <c r="G13" s="65">
        <f>F13*E13</f>
        <v>0</v>
      </c>
      <c r="J13" s="25"/>
      <c r="K13" s="25"/>
      <c r="L13" s="62"/>
      <c r="M13" s="36"/>
      <c r="N13" s="58"/>
      <c r="O13" s="62"/>
      <c r="P13" s="62"/>
      <c r="Q13" s="62"/>
      <c r="R13" s="25"/>
      <c r="S13" s="25"/>
      <c r="T13" s="25"/>
      <c r="U13" s="25"/>
      <c r="V13" s="25"/>
      <c r="W13" s="25"/>
      <c r="X13" s="25"/>
    </row>
    <row r="14" spans="1:37" ht="18" customHeight="1" x14ac:dyDescent="0.2">
      <c r="A14" s="25">
        <v>3.4</v>
      </c>
      <c r="B14" s="49">
        <v>1.2</v>
      </c>
      <c r="C14" s="14" t="s">
        <v>283</v>
      </c>
      <c r="D14" s="50" t="s">
        <v>7</v>
      </c>
      <c r="E14" s="46">
        <v>1</v>
      </c>
      <c r="F14" s="47">
        <f t="shared" ref="F14:F17" si="0">ROUNDUP(Q14,0)</f>
        <v>0</v>
      </c>
      <c r="G14" s="65">
        <f t="shared" ref="G14:G17" si="1">F14*E14</f>
        <v>0</v>
      </c>
      <c r="H14" s="183"/>
      <c r="I14" s="183"/>
      <c r="J14" s="183"/>
      <c r="K14" s="183"/>
      <c r="L14" s="183"/>
      <c r="M14" s="36"/>
      <c r="N14" s="58"/>
      <c r="O14" s="62"/>
      <c r="P14" s="62"/>
      <c r="Q14" s="62"/>
      <c r="R14" s="25"/>
      <c r="S14" s="25"/>
      <c r="T14" s="25"/>
      <c r="U14" s="25"/>
      <c r="V14" s="25"/>
      <c r="W14" s="25"/>
      <c r="X14" s="25"/>
    </row>
    <row r="15" spans="1:37" ht="29.45" customHeight="1" x14ac:dyDescent="0.2">
      <c r="A15" s="25" t="s">
        <v>119</v>
      </c>
      <c r="B15" s="49" t="s">
        <v>155</v>
      </c>
      <c r="C15" s="16" t="s">
        <v>12</v>
      </c>
      <c r="D15" s="46" t="s">
        <v>7</v>
      </c>
      <c r="E15" s="46">
        <v>1</v>
      </c>
      <c r="F15" s="47">
        <f t="shared" si="0"/>
        <v>0</v>
      </c>
      <c r="G15" s="65">
        <f t="shared" si="1"/>
        <v>0</v>
      </c>
      <c r="J15" s="25"/>
      <c r="K15" s="25"/>
      <c r="L15" s="62"/>
      <c r="M15" s="36"/>
      <c r="N15" s="58"/>
      <c r="O15" s="62"/>
      <c r="P15" s="62"/>
      <c r="Q15" s="62"/>
      <c r="R15" s="25"/>
      <c r="S15" s="25"/>
      <c r="T15" s="25"/>
      <c r="U15" s="25"/>
      <c r="V15" s="25"/>
      <c r="W15" s="25"/>
      <c r="X15" s="25"/>
    </row>
    <row r="16" spans="1:37" s="6" customFormat="1" ht="33.950000000000003" customHeight="1" x14ac:dyDescent="0.25">
      <c r="A16" s="6" t="s">
        <v>111</v>
      </c>
      <c r="B16" s="49" t="s">
        <v>156</v>
      </c>
      <c r="C16" s="16" t="s">
        <v>57</v>
      </c>
      <c r="D16" s="24" t="s">
        <v>7</v>
      </c>
      <c r="E16" s="23">
        <v>1</v>
      </c>
      <c r="F16" s="47">
        <f t="shared" si="0"/>
        <v>0</v>
      </c>
      <c r="G16" s="65">
        <f t="shared" si="1"/>
        <v>0</v>
      </c>
      <c r="H16" s="25"/>
      <c r="I16" s="25"/>
      <c r="J16" s="25"/>
      <c r="K16" s="25"/>
      <c r="L16" s="62"/>
      <c r="M16" s="36"/>
      <c r="N16" s="58"/>
      <c r="O16" s="62"/>
      <c r="P16" s="62"/>
      <c r="Q16" s="62"/>
      <c r="R16" s="25"/>
      <c r="S16" s="25"/>
      <c r="T16" s="25"/>
      <c r="U16" s="25"/>
      <c r="V16" s="25"/>
      <c r="W16" s="25"/>
      <c r="X16" s="25"/>
      <c r="Y16" s="137"/>
      <c r="Z16" s="138"/>
      <c r="AA16" s="138"/>
      <c r="AB16" s="138"/>
      <c r="AC16" s="138"/>
      <c r="AD16" s="138"/>
      <c r="AE16" s="138"/>
      <c r="AF16" s="4"/>
      <c r="AG16" s="4"/>
      <c r="AH16" s="139"/>
      <c r="AI16" s="4"/>
      <c r="AJ16" s="4"/>
      <c r="AK16" s="5"/>
    </row>
    <row r="17" spans="1:37" s="6" customFormat="1" ht="20.45" customHeight="1" x14ac:dyDescent="0.25">
      <c r="A17" s="6" t="s">
        <v>112</v>
      </c>
      <c r="B17" s="49" t="s">
        <v>157</v>
      </c>
      <c r="C17" s="16" t="s">
        <v>14</v>
      </c>
      <c r="D17" s="24" t="s">
        <v>7</v>
      </c>
      <c r="E17" s="23">
        <v>1</v>
      </c>
      <c r="F17" s="47">
        <f t="shared" si="0"/>
        <v>0</v>
      </c>
      <c r="G17" s="65">
        <f t="shared" si="1"/>
        <v>0</v>
      </c>
      <c r="H17" s="25"/>
      <c r="I17" s="25"/>
      <c r="J17" s="25"/>
      <c r="K17" s="25"/>
      <c r="L17" s="62"/>
      <c r="M17" s="36"/>
      <c r="N17" s="58"/>
      <c r="O17" s="62"/>
      <c r="P17" s="62"/>
      <c r="Q17" s="62"/>
      <c r="R17" s="25"/>
      <c r="S17" s="25"/>
      <c r="T17" s="25"/>
      <c r="U17" s="25"/>
      <c r="V17" s="25"/>
      <c r="W17" s="25"/>
      <c r="X17" s="25"/>
      <c r="Y17" s="137"/>
      <c r="Z17" s="138"/>
      <c r="AA17" s="138"/>
      <c r="AB17" s="138"/>
      <c r="AC17" s="138"/>
      <c r="AD17" s="138"/>
      <c r="AE17" s="138"/>
      <c r="AF17" s="4"/>
      <c r="AG17" s="4"/>
      <c r="AH17" s="139"/>
      <c r="AI17" s="4"/>
      <c r="AJ17" s="4"/>
      <c r="AK17" s="5"/>
    </row>
    <row r="18" spans="1:37" ht="18.95" customHeight="1" x14ac:dyDescent="0.2">
      <c r="A18" s="25" t="s">
        <v>113</v>
      </c>
      <c r="B18" s="49" t="s">
        <v>158</v>
      </c>
      <c r="C18" s="14" t="s">
        <v>13</v>
      </c>
      <c r="D18" s="50" t="s">
        <v>7</v>
      </c>
      <c r="E18" s="46">
        <v>1</v>
      </c>
      <c r="F18" s="47">
        <f t="shared" ref="F18:F22" si="2">ROUNDUP(Q18,0)</f>
        <v>0</v>
      </c>
      <c r="G18" s="65">
        <f t="shared" ref="G18:G22" si="3">F18*E18</f>
        <v>0</v>
      </c>
      <c r="J18" s="25"/>
      <c r="K18" s="25"/>
      <c r="L18" s="62"/>
      <c r="M18" s="36"/>
      <c r="N18" s="58"/>
      <c r="O18" s="62"/>
      <c r="P18" s="62"/>
      <c r="Q18" s="62"/>
      <c r="R18" s="25"/>
      <c r="S18" s="25"/>
      <c r="T18" s="25"/>
      <c r="U18" s="25"/>
      <c r="V18" s="25"/>
      <c r="W18" s="25"/>
      <c r="X18" s="25"/>
    </row>
    <row r="19" spans="1:37" s="6" customFormat="1" ht="33" customHeight="1" x14ac:dyDescent="0.25">
      <c r="A19" s="6" t="s">
        <v>114</v>
      </c>
      <c r="B19" s="49" t="s">
        <v>159</v>
      </c>
      <c r="C19" s="16" t="s">
        <v>59</v>
      </c>
      <c r="D19" s="24" t="s">
        <v>7</v>
      </c>
      <c r="E19" s="23">
        <v>1</v>
      </c>
      <c r="F19" s="47">
        <f t="shared" si="2"/>
        <v>0</v>
      </c>
      <c r="G19" s="65">
        <f t="shared" si="3"/>
        <v>0</v>
      </c>
      <c r="H19" s="25"/>
      <c r="I19" s="25"/>
      <c r="J19" s="25"/>
      <c r="K19" s="25"/>
      <c r="L19" s="62"/>
      <c r="M19" s="36"/>
      <c r="N19" s="58"/>
      <c r="O19" s="62"/>
      <c r="P19" s="62"/>
      <c r="Q19" s="62"/>
      <c r="R19" s="25"/>
      <c r="S19" s="25"/>
      <c r="T19" s="25"/>
      <c r="U19" s="25"/>
      <c r="V19" s="25"/>
      <c r="W19" s="25"/>
      <c r="X19" s="25"/>
      <c r="Y19" s="137"/>
      <c r="Z19" s="138"/>
      <c r="AA19" s="138"/>
      <c r="AB19" s="138"/>
      <c r="AC19" s="138"/>
      <c r="AD19" s="138"/>
      <c r="AE19" s="138"/>
      <c r="AF19" s="4"/>
      <c r="AG19" s="4"/>
      <c r="AH19" s="139"/>
      <c r="AI19" s="4"/>
      <c r="AJ19" s="4"/>
      <c r="AK19" s="5"/>
    </row>
    <row r="20" spans="1:37" ht="66.95" customHeight="1" x14ac:dyDescent="0.2">
      <c r="A20" s="25" t="s">
        <v>115</v>
      </c>
      <c r="B20" s="49" t="s">
        <v>160</v>
      </c>
      <c r="C20" s="16" t="s">
        <v>58</v>
      </c>
      <c r="D20" s="50" t="s">
        <v>7</v>
      </c>
      <c r="E20" s="46">
        <v>1</v>
      </c>
      <c r="F20" s="47">
        <f t="shared" si="2"/>
        <v>0</v>
      </c>
      <c r="G20" s="65">
        <f t="shared" si="3"/>
        <v>0</v>
      </c>
      <c r="H20" s="180"/>
      <c r="I20" s="180"/>
      <c r="J20" s="180"/>
      <c r="K20" s="180"/>
      <c r="L20" s="180"/>
      <c r="M20" s="36"/>
      <c r="N20" s="58"/>
      <c r="O20" s="62"/>
      <c r="P20" s="62"/>
      <c r="Q20" s="62"/>
      <c r="R20" s="25"/>
      <c r="S20" s="25"/>
      <c r="T20" s="25"/>
      <c r="U20" s="25"/>
      <c r="V20" s="25"/>
      <c r="W20" s="25"/>
      <c r="X20" s="25"/>
    </row>
    <row r="21" spans="1:37" s="6" customFormat="1" ht="30" customHeight="1" x14ac:dyDescent="0.25">
      <c r="A21" s="6" t="s">
        <v>116</v>
      </c>
      <c r="B21" s="49" t="s">
        <v>256</v>
      </c>
      <c r="C21" s="16" t="s">
        <v>15</v>
      </c>
      <c r="D21" s="24" t="s">
        <v>7</v>
      </c>
      <c r="E21" s="23">
        <v>1</v>
      </c>
      <c r="F21" s="47">
        <f t="shared" si="2"/>
        <v>0</v>
      </c>
      <c r="G21" s="65">
        <f t="shared" si="3"/>
        <v>0</v>
      </c>
      <c r="H21" s="25"/>
      <c r="I21" s="25"/>
      <c r="J21" s="25"/>
      <c r="K21" s="25"/>
      <c r="L21" s="62"/>
      <c r="M21" s="36"/>
      <c r="N21" s="58"/>
      <c r="O21" s="62"/>
      <c r="P21" s="62"/>
      <c r="Q21" s="62"/>
      <c r="R21" s="25"/>
      <c r="S21" s="25"/>
      <c r="T21" s="25"/>
      <c r="U21" s="25"/>
      <c r="V21" s="25"/>
      <c r="W21" s="25"/>
      <c r="X21" s="25"/>
      <c r="Y21" s="137"/>
      <c r="Z21" s="138"/>
      <c r="AA21" s="138"/>
      <c r="AB21" s="138"/>
      <c r="AC21" s="138"/>
      <c r="AD21" s="138"/>
      <c r="AE21" s="138"/>
      <c r="AF21" s="4"/>
      <c r="AG21" s="4"/>
      <c r="AH21" s="139"/>
      <c r="AI21" s="4"/>
      <c r="AJ21" s="4"/>
      <c r="AK21" s="5"/>
    </row>
    <row r="22" spans="1:37" ht="14.25" customHeight="1" x14ac:dyDescent="0.2">
      <c r="A22" s="25" t="s">
        <v>117</v>
      </c>
      <c r="B22" s="49" t="s">
        <v>257</v>
      </c>
      <c r="C22" s="25" t="s">
        <v>285</v>
      </c>
      <c r="D22" s="50" t="s">
        <v>7</v>
      </c>
      <c r="E22" s="46">
        <v>1</v>
      </c>
      <c r="F22" s="47">
        <f t="shared" si="2"/>
        <v>0</v>
      </c>
      <c r="G22" s="65">
        <f t="shared" si="3"/>
        <v>0</v>
      </c>
      <c r="H22" s="30"/>
      <c r="I22" s="30"/>
      <c r="J22" s="30"/>
      <c r="K22" s="30"/>
      <c r="L22" s="62"/>
      <c r="M22" s="36"/>
      <c r="N22" s="58"/>
      <c r="O22" s="62"/>
      <c r="P22" s="62"/>
      <c r="Q22" s="62"/>
    </row>
    <row r="23" spans="1:37" s="6" customFormat="1" ht="29.45" customHeight="1" thickBot="1" x14ac:dyDescent="0.3">
      <c r="A23" s="6" t="s">
        <v>118</v>
      </c>
      <c r="B23" s="49" t="s">
        <v>258</v>
      </c>
      <c r="C23" s="17" t="s">
        <v>60</v>
      </c>
      <c r="D23" s="24" t="s">
        <v>7</v>
      </c>
      <c r="E23" s="23">
        <v>1</v>
      </c>
      <c r="F23" s="47">
        <f t="shared" ref="F23" si="4">ROUNDUP(Q23,0)</f>
        <v>0</v>
      </c>
      <c r="G23" s="65">
        <f t="shared" ref="G23" si="5">F23*E23</f>
        <v>0</v>
      </c>
      <c r="H23" s="25"/>
      <c r="I23" s="25"/>
      <c r="J23" s="25"/>
      <c r="K23" s="25"/>
      <c r="L23" s="62"/>
      <c r="M23" s="36"/>
      <c r="N23" s="58"/>
      <c r="O23" s="62"/>
      <c r="P23" s="62"/>
      <c r="Q23" s="62"/>
    </row>
    <row r="24" spans="1:37" s="44" customFormat="1" ht="15" thickBot="1" x14ac:dyDescent="0.25">
      <c r="B24" s="54"/>
      <c r="C24" s="55" t="s">
        <v>90</v>
      </c>
      <c r="D24" s="42"/>
      <c r="E24" s="42"/>
      <c r="F24" s="56"/>
      <c r="G24" s="128">
        <f>SUM(G13:G23)</f>
        <v>0</v>
      </c>
      <c r="H24" s="22"/>
      <c r="I24" s="22"/>
      <c r="J24" s="22"/>
      <c r="K24" s="22"/>
      <c r="L24" s="140"/>
      <c r="M24" s="41"/>
      <c r="N24" s="111"/>
      <c r="O24" s="110"/>
      <c r="P24" s="141"/>
      <c r="Q24" s="141"/>
    </row>
    <row r="25" spans="1:37" ht="14.25" customHeight="1" x14ac:dyDescent="0.2">
      <c r="B25" s="44">
        <v>2</v>
      </c>
      <c r="C25" s="45" t="s">
        <v>88</v>
      </c>
      <c r="D25" s="46"/>
      <c r="E25" s="46"/>
      <c r="F25" s="47"/>
      <c r="G25" s="65"/>
      <c r="H25" s="30"/>
      <c r="I25" s="30"/>
      <c r="J25" s="30"/>
      <c r="K25" s="30"/>
      <c r="L25" s="110"/>
      <c r="M25" s="41"/>
      <c r="N25" s="111"/>
      <c r="O25" s="110"/>
      <c r="P25" s="110"/>
      <c r="Q25" s="110"/>
      <c r="R25" s="25"/>
      <c r="S25" s="25"/>
      <c r="T25" s="25"/>
      <c r="U25" s="25"/>
      <c r="V25" s="25"/>
      <c r="W25" s="25"/>
      <c r="X25" s="25"/>
    </row>
    <row r="26" spans="1:37" s="6" customFormat="1" ht="30" customHeight="1" x14ac:dyDescent="0.25">
      <c r="A26" s="6">
        <v>4.5999999999999996</v>
      </c>
      <c r="B26" s="51" t="s">
        <v>161</v>
      </c>
      <c r="C26" s="16" t="s">
        <v>16</v>
      </c>
      <c r="D26" s="24" t="s">
        <v>7</v>
      </c>
      <c r="E26" s="23">
        <v>1</v>
      </c>
      <c r="F26" s="47">
        <f t="shared" ref="F26:F31" si="6">ROUNDUP(Q26,0)</f>
        <v>0</v>
      </c>
      <c r="G26" s="65">
        <f t="shared" ref="G26:G31" si="7">F26*E26</f>
        <v>0</v>
      </c>
      <c r="H26" s="25"/>
      <c r="I26" s="25"/>
      <c r="J26" s="25"/>
      <c r="K26" s="25"/>
      <c r="L26" s="62"/>
      <c r="M26" s="36"/>
      <c r="N26" s="58"/>
      <c r="O26" s="62"/>
      <c r="P26" s="62"/>
      <c r="Q26" s="62"/>
    </row>
    <row r="27" spans="1:37" s="6" customFormat="1" ht="91.5" customHeight="1" x14ac:dyDescent="0.25">
      <c r="A27" s="184" t="s">
        <v>120</v>
      </c>
      <c r="B27" s="193" t="s">
        <v>162</v>
      </c>
      <c r="C27" s="194" t="s">
        <v>259</v>
      </c>
      <c r="D27" s="210" t="s">
        <v>7</v>
      </c>
      <c r="E27" s="209">
        <v>1</v>
      </c>
      <c r="F27" s="174">
        <f>ROUNDUP(SUM(Q27:Q29),0)</f>
        <v>0</v>
      </c>
      <c r="G27" s="175">
        <f t="shared" ref="G27" si="8">F27*E27</f>
        <v>0</v>
      </c>
      <c r="H27" s="180"/>
      <c r="I27" s="180"/>
      <c r="J27" s="180"/>
      <c r="K27" s="180"/>
      <c r="L27" s="180"/>
      <c r="M27" s="36"/>
      <c r="N27" s="58"/>
      <c r="O27" s="62"/>
      <c r="P27" s="62"/>
      <c r="Q27" s="62"/>
    </row>
    <row r="28" spans="1:37" s="6" customFormat="1" x14ac:dyDescent="0.25">
      <c r="A28" s="184"/>
      <c r="B28" s="193"/>
      <c r="C28" s="194"/>
      <c r="D28" s="210"/>
      <c r="E28" s="209"/>
      <c r="F28" s="174"/>
      <c r="G28" s="175"/>
      <c r="H28" s="36"/>
      <c r="I28" s="36"/>
      <c r="J28" s="36"/>
      <c r="K28" s="36"/>
      <c r="L28" s="142"/>
      <c r="M28" s="143"/>
      <c r="N28" s="106"/>
      <c r="O28" s="142"/>
      <c r="P28" s="112"/>
      <c r="Q28" s="112"/>
    </row>
    <row r="29" spans="1:37" s="6" customFormat="1" x14ac:dyDescent="0.25">
      <c r="A29" s="184"/>
      <c r="B29" s="193"/>
      <c r="C29" s="194"/>
      <c r="D29" s="210"/>
      <c r="E29" s="209"/>
      <c r="F29" s="174"/>
      <c r="G29" s="175"/>
      <c r="H29" s="36"/>
      <c r="I29" s="36"/>
      <c r="J29" s="36"/>
      <c r="K29" s="36"/>
      <c r="L29" s="142"/>
      <c r="M29" s="112"/>
      <c r="N29" s="106"/>
      <c r="O29" s="142"/>
      <c r="P29" s="112"/>
      <c r="Q29" s="112"/>
    </row>
    <row r="30" spans="1:37" ht="14.25" customHeight="1" x14ac:dyDescent="0.2">
      <c r="A30" s="25">
        <v>4.8</v>
      </c>
      <c r="B30" s="51" t="s">
        <v>260</v>
      </c>
      <c r="C30" s="25" t="s">
        <v>261</v>
      </c>
      <c r="D30" s="50" t="s">
        <v>7</v>
      </c>
      <c r="E30" s="46">
        <v>1</v>
      </c>
      <c r="F30" s="47">
        <f t="shared" si="6"/>
        <v>0</v>
      </c>
      <c r="G30" s="65">
        <f t="shared" si="7"/>
        <v>0</v>
      </c>
      <c r="J30" s="25"/>
      <c r="K30" s="25"/>
      <c r="L30" s="62"/>
      <c r="M30" s="36"/>
      <c r="N30" s="58"/>
      <c r="O30" s="62"/>
      <c r="P30" s="62"/>
      <c r="Q30" s="62"/>
      <c r="R30" s="25"/>
      <c r="S30" s="25"/>
      <c r="T30" s="25"/>
      <c r="U30" s="25"/>
      <c r="V30" s="25"/>
      <c r="W30" s="25"/>
      <c r="X30" s="25"/>
    </row>
    <row r="31" spans="1:37" s="6" customFormat="1" ht="15" thickBot="1" x14ac:dyDescent="0.3">
      <c r="A31" s="6">
        <v>4.9000000000000004</v>
      </c>
      <c r="B31" s="51" t="s">
        <v>163</v>
      </c>
      <c r="C31" s="16" t="s">
        <v>55</v>
      </c>
      <c r="D31" s="24" t="s">
        <v>7</v>
      </c>
      <c r="E31" s="23">
        <v>1</v>
      </c>
      <c r="F31" s="47">
        <f t="shared" si="6"/>
        <v>0</v>
      </c>
      <c r="G31" s="65">
        <f t="shared" si="7"/>
        <v>0</v>
      </c>
      <c r="H31" s="25"/>
      <c r="I31" s="25"/>
      <c r="J31" s="25"/>
      <c r="K31" s="25"/>
      <c r="L31" s="62"/>
      <c r="M31" s="36"/>
      <c r="N31" s="58"/>
      <c r="O31" s="62"/>
      <c r="P31" s="62"/>
      <c r="Q31" s="62"/>
    </row>
    <row r="32" spans="1:37" s="44" customFormat="1" ht="15" thickBot="1" x14ac:dyDescent="0.25">
      <c r="B32" s="54"/>
      <c r="C32" s="55" t="s">
        <v>91</v>
      </c>
      <c r="D32" s="42"/>
      <c r="E32" s="42"/>
      <c r="F32" s="56"/>
      <c r="G32" s="128">
        <f>SUM(G26:G31)</f>
        <v>0</v>
      </c>
      <c r="H32" s="22"/>
      <c r="I32" s="22"/>
      <c r="J32" s="22"/>
      <c r="K32" s="22"/>
      <c r="L32" s="140"/>
      <c r="M32" s="41"/>
      <c r="N32" s="111"/>
      <c r="O32" s="110"/>
      <c r="P32" s="141"/>
      <c r="Q32" s="141"/>
    </row>
    <row r="33" spans="1:24" s="44" customFormat="1" x14ac:dyDescent="0.2">
      <c r="B33" s="40"/>
      <c r="C33" s="25"/>
      <c r="D33" s="42" t="s">
        <v>3</v>
      </c>
      <c r="E33" s="42" t="s">
        <v>4</v>
      </c>
      <c r="F33" s="43" t="s">
        <v>5</v>
      </c>
      <c r="G33" s="127" t="s">
        <v>6</v>
      </c>
      <c r="H33" s="30"/>
      <c r="I33" s="30"/>
      <c r="J33" s="30"/>
      <c r="K33" s="30"/>
      <c r="L33" s="62"/>
      <c r="M33" s="36"/>
      <c r="N33" s="58"/>
      <c r="O33" s="63"/>
      <c r="P33" s="63"/>
      <c r="Q33" s="63"/>
    </row>
    <row r="34" spans="1:24" ht="14.25" customHeight="1" x14ac:dyDescent="0.2">
      <c r="B34" s="44">
        <v>3</v>
      </c>
      <c r="C34" s="45" t="s">
        <v>89</v>
      </c>
      <c r="D34" s="46"/>
      <c r="E34" s="46"/>
      <c r="F34" s="47"/>
      <c r="G34" s="65"/>
      <c r="H34" s="30"/>
      <c r="I34" s="30"/>
      <c r="J34" s="30"/>
      <c r="K34" s="30"/>
      <c r="L34" s="110"/>
      <c r="M34" s="41"/>
      <c r="N34" s="111"/>
      <c r="O34" s="110"/>
      <c r="P34" s="110"/>
      <c r="Q34" s="110"/>
      <c r="R34" s="25"/>
      <c r="S34" s="25"/>
      <c r="T34" s="25"/>
      <c r="U34" s="25"/>
      <c r="V34" s="25"/>
      <c r="W34" s="25"/>
      <c r="X34" s="25"/>
    </row>
    <row r="35" spans="1:24" ht="27" customHeight="1" x14ac:dyDescent="0.2">
      <c r="B35" s="36">
        <v>3.1</v>
      </c>
      <c r="C35" s="165" t="s">
        <v>254</v>
      </c>
      <c r="D35" s="50" t="s">
        <v>7</v>
      </c>
      <c r="E35" s="46">
        <v>1</v>
      </c>
      <c r="F35" s="47">
        <f t="shared" ref="F35:F36" si="9">ROUNDUP(Q35,0)</f>
        <v>0</v>
      </c>
      <c r="G35" s="65">
        <f t="shared" ref="G35:G36" si="10">F35*E35</f>
        <v>0</v>
      </c>
      <c r="H35" s="30"/>
      <c r="I35" s="30"/>
      <c r="J35" s="30"/>
      <c r="K35" s="30"/>
      <c r="L35" s="110"/>
      <c r="M35" s="41"/>
      <c r="N35" s="111"/>
      <c r="O35" s="110"/>
      <c r="P35" s="110"/>
      <c r="Q35" s="110"/>
      <c r="R35" s="25"/>
      <c r="S35" s="25"/>
      <c r="T35" s="25"/>
      <c r="U35" s="25"/>
      <c r="V35" s="25"/>
      <c r="W35" s="25"/>
      <c r="X35" s="25"/>
    </row>
    <row r="36" spans="1:24" ht="27" customHeight="1" x14ac:dyDescent="0.2">
      <c r="B36" s="36">
        <v>3.2</v>
      </c>
      <c r="C36" s="165" t="s">
        <v>255</v>
      </c>
      <c r="D36" s="50" t="s">
        <v>7</v>
      </c>
      <c r="E36" s="46">
        <v>1</v>
      </c>
      <c r="F36" s="47">
        <f t="shared" si="9"/>
        <v>0</v>
      </c>
      <c r="G36" s="65">
        <f t="shared" si="10"/>
        <v>0</v>
      </c>
      <c r="H36" s="30"/>
      <c r="I36" s="30"/>
      <c r="J36" s="30"/>
      <c r="K36" s="30"/>
      <c r="L36" s="110"/>
      <c r="M36" s="41"/>
      <c r="N36" s="111"/>
      <c r="O36" s="110"/>
      <c r="P36" s="110"/>
      <c r="Q36" s="110"/>
      <c r="R36" s="25"/>
      <c r="S36" s="25"/>
      <c r="T36" s="25"/>
      <c r="U36" s="25"/>
      <c r="V36" s="25"/>
      <c r="W36" s="25"/>
      <c r="X36" s="25"/>
    </row>
    <row r="37" spans="1:24" ht="28.5" x14ac:dyDescent="0.2">
      <c r="A37" s="25">
        <v>5.3</v>
      </c>
      <c r="B37" s="51" t="s">
        <v>164</v>
      </c>
      <c r="C37" s="14" t="s">
        <v>69</v>
      </c>
      <c r="D37" s="50" t="s">
        <v>7</v>
      </c>
      <c r="E37" s="46">
        <v>1</v>
      </c>
      <c r="F37" s="47">
        <f t="shared" ref="F37:F40" si="11">ROUNDUP(Q37,0)</f>
        <v>0</v>
      </c>
      <c r="G37" s="65">
        <f t="shared" ref="G37:G40" si="12">F37*E37</f>
        <v>0</v>
      </c>
      <c r="H37" s="30"/>
      <c r="I37" s="30"/>
      <c r="J37" s="30"/>
      <c r="K37" s="30"/>
      <c r="L37" s="62"/>
      <c r="M37" s="36"/>
      <c r="N37" s="58"/>
      <c r="O37" s="62"/>
      <c r="P37" s="62"/>
      <c r="Q37" s="62"/>
      <c r="R37" s="25"/>
      <c r="S37" s="25"/>
      <c r="T37" s="25"/>
      <c r="U37" s="25"/>
      <c r="V37" s="25"/>
      <c r="W37" s="25"/>
      <c r="X37" s="25"/>
    </row>
    <row r="38" spans="1:24" x14ac:dyDescent="0.2">
      <c r="A38" s="25">
        <v>5.4</v>
      </c>
      <c r="B38" s="51" t="s">
        <v>165</v>
      </c>
      <c r="C38" s="14" t="s">
        <v>61</v>
      </c>
      <c r="D38" s="50" t="s">
        <v>7</v>
      </c>
      <c r="E38" s="46">
        <v>1</v>
      </c>
      <c r="F38" s="47">
        <f t="shared" si="11"/>
        <v>0</v>
      </c>
      <c r="G38" s="65">
        <f t="shared" si="12"/>
        <v>0</v>
      </c>
      <c r="H38" s="30"/>
      <c r="I38" s="30"/>
      <c r="J38" s="30"/>
      <c r="K38" s="30"/>
      <c r="L38" s="62"/>
      <c r="M38" s="36"/>
      <c r="N38" s="58"/>
      <c r="O38" s="62"/>
      <c r="P38" s="62"/>
      <c r="Q38" s="62"/>
      <c r="R38" s="25"/>
      <c r="S38" s="25"/>
      <c r="T38" s="25"/>
      <c r="U38" s="25"/>
      <c r="V38" s="25"/>
      <c r="W38" s="25"/>
      <c r="X38" s="25"/>
    </row>
    <row r="39" spans="1:24" ht="28.5" x14ac:dyDescent="0.2">
      <c r="A39" s="25">
        <v>5.6</v>
      </c>
      <c r="B39" s="51" t="s">
        <v>166</v>
      </c>
      <c r="C39" s="14" t="s">
        <v>68</v>
      </c>
      <c r="D39" s="50" t="s">
        <v>7</v>
      </c>
      <c r="E39" s="46">
        <v>1</v>
      </c>
      <c r="F39" s="47">
        <f t="shared" si="11"/>
        <v>0</v>
      </c>
      <c r="G39" s="65">
        <f t="shared" si="12"/>
        <v>0</v>
      </c>
      <c r="H39" s="30"/>
      <c r="I39" s="30"/>
      <c r="J39" s="30"/>
      <c r="K39" s="30"/>
      <c r="L39" s="62"/>
      <c r="M39" s="36"/>
      <c r="N39" s="58"/>
      <c r="O39" s="62"/>
      <c r="P39" s="62"/>
      <c r="Q39" s="62"/>
      <c r="R39" s="25"/>
      <c r="S39" s="25"/>
      <c r="T39" s="25"/>
      <c r="U39" s="25"/>
      <c r="V39" s="25"/>
      <c r="W39" s="25"/>
      <c r="X39" s="25"/>
    </row>
    <row r="40" spans="1:24" ht="28.5" x14ac:dyDescent="0.2">
      <c r="A40" s="107" t="s">
        <v>121</v>
      </c>
      <c r="B40" s="51" t="s">
        <v>167</v>
      </c>
      <c r="C40" s="15" t="s">
        <v>43</v>
      </c>
      <c r="D40" s="50" t="s">
        <v>7</v>
      </c>
      <c r="E40" s="46">
        <v>1</v>
      </c>
      <c r="F40" s="47">
        <f t="shared" si="11"/>
        <v>0</v>
      </c>
      <c r="G40" s="65">
        <f t="shared" si="12"/>
        <v>0</v>
      </c>
      <c r="H40" s="30"/>
      <c r="I40" s="30"/>
      <c r="J40" s="30"/>
      <c r="K40" s="30"/>
      <c r="L40" s="62"/>
      <c r="M40" s="36"/>
      <c r="N40" s="58"/>
      <c r="O40" s="62"/>
      <c r="P40" s="62"/>
      <c r="Q40" s="62"/>
      <c r="R40" s="25"/>
      <c r="S40" s="25"/>
      <c r="T40" s="25"/>
      <c r="U40" s="25"/>
      <c r="V40" s="25"/>
      <c r="W40" s="25"/>
      <c r="X40" s="25"/>
    </row>
    <row r="41" spans="1:24" x14ac:dyDescent="0.2">
      <c r="A41" s="72" t="s">
        <v>122</v>
      </c>
      <c r="B41" s="51" t="s">
        <v>168</v>
      </c>
      <c r="C41" s="14" t="s">
        <v>62</v>
      </c>
      <c r="D41" s="50" t="s">
        <v>7</v>
      </c>
      <c r="E41" s="46">
        <v>1</v>
      </c>
      <c r="F41" s="47">
        <f t="shared" ref="F41:F43" si="13">ROUNDUP(Q41,0)</f>
        <v>0</v>
      </c>
      <c r="G41" s="65">
        <f t="shared" ref="G41:G43" si="14">F41*E41</f>
        <v>0</v>
      </c>
      <c r="H41" s="30"/>
      <c r="I41" s="30"/>
      <c r="J41" s="30"/>
      <c r="K41" s="30"/>
      <c r="L41" s="62"/>
      <c r="M41" s="36"/>
      <c r="N41" s="58"/>
      <c r="O41" s="62"/>
      <c r="P41" s="62"/>
      <c r="Q41" s="62"/>
      <c r="R41" s="25"/>
      <c r="S41" s="25"/>
      <c r="T41" s="25"/>
      <c r="U41" s="25"/>
      <c r="V41" s="25"/>
      <c r="W41" s="25"/>
      <c r="X41" s="25"/>
    </row>
    <row r="42" spans="1:24" ht="28.5" x14ac:dyDescent="0.2">
      <c r="A42" s="72">
        <v>5.12</v>
      </c>
      <c r="B42" s="51" t="s">
        <v>169</v>
      </c>
      <c r="C42" s="14" t="s">
        <v>63</v>
      </c>
      <c r="D42" s="50" t="s">
        <v>7</v>
      </c>
      <c r="E42" s="46">
        <v>1</v>
      </c>
      <c r="F42" s="47">
        <f t="shared" si="13"/>
        <v>0</v>
      </c>
      <c r="G42" s="65">
        <f t="shared" si="14"/>
        <v>0</v>
      </c>
      <c r="H42" s="30"/>
      <c r="I42" s="30"/>
      <c r="J42" s="30"/>
      <c r="K42" s="30"/>
      <c r="L42" s="62"/>
      <c r="M42" s="36"/>
      <c r="N42" s="58"/>
      <c r="O42" s="62"/>
      <c r="P42" s="62"/>
      <c r="Q42" s="62"/>
      <c r="R42" s="25"/>
      <c r="S42" s="25"/>
      <c r="T42" s="25"/>
      <c r="U42" s="25"/>
      <c r="V42" s="25"/>
      <c r="W42" s="25"/>
      <c r="X42" s="25"/>
    </row>
    <row r="43" spans="1:24" ht="28.5" x14ac:dyDescent="0.2">
      <c r="A43" s="72">
        <v>5.12</v>
      </c>
      <c r="B43" s="51" t="s">
        <v>170</v>
      </c>
      <c r="C43" s="14" t="s">
        <v>83</v>
      </c>
      <c r="D43" s="50" t="s">
        <v>7</v>
      </c>
      <c r="E43" s="46">
        <v>1</v>
      </c>
      <c r="F43" s="47">
        <f t="shared" si="13"/>
        <v>0</v>
      </c>
      <c r="G43" s="65">
        <f t="shared" si="14"/>
        <v>0</v>
      </c>
      <c r="H43" s="180"/>
      <c r="I43" s="180"/>
      <c r="J43" s="180"/>
      <c r="K43" s="180"/>
      <c r="L43" s="62"/>
      <c r="M43" s="36"/>
      <c r="N43" s="58"/>
      <c r="O43" s="62"/>
      <c r="P43" s="62"/>
      <c r="Q43" s="62"/>
      <c r="R43" s="25"/>
      <c r="S43" s="25"/>
      <c r="T43" s="25"/>
      <c r="U43" s="25"/>
      <c r="V43" s="25"/>
      <c r="W43" s="25"/>
      <c r="X43" s="25"/>
    </row>
    <row r="44" spans="1:24" ht="12.6" customHeight="1" x14ac:dyDescent="0.2">
      <c r="A44" s="185" t="s">
        <v>122</v>
      </c>
      <c r="B44" s="225" t="s">
        <v>253</v>
      </c>
      <c r="C44" s="186" t="s">
        <v>64</v>
      </c>
      <c r="D44" s="168" t="s">
        <v>7</v>
      </c>
      <c r="E44" s="179">
        <v>1</v>
      </c>
      <c r="F44" s="187">
        <f>ROUNDUP(Q45+Q44+Q46,0)</f>
        <v>0</v>
      </c>
      <c r="G44" s="188">
        <f>F44*E44</f>
        <v>0</v>
      </c>
      <c r="H44" s="14"/>
      <c r="I44" s="146"/>
      <c r="J44" s="147"/>
      <c r="K44" s="222"/>
      <c r="L44" s="222"/>
      <c r="M44" s="60"/>
      <c r="N44" s="58"/>
      <c r="O44" s="113"/>
      <c r="P44" s="62"/>
      <c r="Q44" s="62"/>
      <c r="R44" s="25"/>
      <c r="S44" s="25"/>
      <c r="T44" s="25"/>
      <c r="U44" s="25"/>
      <c r="V44" s="25"/>
      <c r="W44" s="25"/>
      <c r="X44" s="25"/>
    </row>
    <row r="45" spans="1:24" ht="12.6" customHeight="1" x14ac:dyDescent="0.2">
      <c r="A45" s="185"/>
      <c r="B45" s="226"/>
      <c r="C45" s="186"/>
      <c r="D45" s="168"/>
      <c r="E45" s="179"/>
      <c r="F45" s="187"/>
      <c r="G45" s="188"/>
      <c r="H45" s="14"/>
      <c r="I45" s="144"/>
      <c r="J45" s="145"/>
      <c r="K45" s="14"/>
      <c r="L45" s="36"/>
      <c r="M45" s="60"/>
      <c r="N45" s="58"/>
      <c r="O45" s="113"/>
      <c r="P45" s="62"/>
      <c r="Q45" s="62"/>
      <c r="R45" s="25"/>
      <c r="S45" s="25"/>
      <c r="T45" s="25"/>
      <c r="U45" s="25"/>
      <c r="V45" s="25"/>
      <c r="W45" s="25"/>
      <c r="X45" s="25"/>
    </row>
    <row r="46" spans="1:24" ht="24.95" customHeight="1" thickBot="1" x14ac:dyDescent="0.25">
      <c r="A46" s="185"/>
      <c r="B46" s="226"/>
      <c r="C46" s="186"/>
      <c r="D46" s="168"/>
      <c r="E46" s="179"/>
      <c r="F46" s="187"/>
      <c r="G46" s="188"/>
      <c r="H46" s="14"/>
      <c r="I46" s="14"/>
      <c r="J46" s="148"/>
      <c r="K46" s="14"/>
      <c r="L46" s="36"/>
      <c r="M46" s="60"/>
      <c r="N46" s="58"/>
      <c r="O46" s="113"/>
      <c r="P46" s="62"/>
      <c r="Q46" s="62"/>
      <c r="R46" s="25"/>
      <c r="S46" s="25"/>
      <c r="T46" s="25"/>
      <c r="U46" s="25"/>
      <c r="V46" s="25"/>
      <c r="W46" s="25"/>
      <c r="X46" s="25"/>
    </row>
    <row r="47" spans="1:24" ht="13.5" customHeight="1" thickBot="1" x14ac:dyDescent="0.25">
      <c r="B47" s="53"/>
      <c r="C47" s="55" t="s">
        <v>92</v>
      </c>
      <c r="D47" s="50"/>
      <c r="E47" s="46"/>
      <c r="F47" s="47"/>
      <c r="G47" s="128">
        <f>SUM(G35:G46)</f>
        <v>0</v>
      </c>
      <c r="H47" s="30"/>
      <c r="I47" s="30"/>
      <c r="J47" s="30"/>
      <c r="K47" s="30"/>
      <c r="L47" s="62"/>
      <c r="M47" s="36"/>
      <c r="N47" s="58"/>
      <c r="O47" s="63"/>
      <c r="P47" s="141"/>
      <c r="Q47" s="141"/>
      <c r="R47" s="25"/>
      <c r="S47" s="25"/>
      <c r="T47" s="25"/>
      <c r="U47" s="25"/>
      <c r="V47" s="25"/>
      <c r="W47" s="25"/>
      <c r="X47" s="25"/>
    </row>
    <row r="48" spans="1:24" s="44" customFormat="1" ht="3" customHeight="1" x14ac:dyDescent="0.2">
      <c r="B48" s="54"/>
      <c r="C48" s="25"/>
      <c r="D48" s="42"/>
      <c r="E48" s="42"/>
      <c r="F48" s="56"/>
      <c r="G48" s="129"/>
      <c r="H48" s="22"/>
      <c r="I48" s="22"/>
      <c r="J48" s="22"/>
      <c r="K48" s="22"/>
      <c r="L48" s="110"/>
      <c r="M48" s="41"/>
      <c r="N48" s="111"/>
      <c r="O48" s="114"/>
      <c r="P48" s="114"/>
      <c r="Q48" s="114"/>
    </row>
    <row r="49" spans="1:24" s="44" customFormat="1" x14ac:dyDescent="0.2">
      <c r="B49" s="40"/>
      <c r="C49" s="25"/>
      <c r="D49" s="42" t="s">
        <v>3</v>
      </c>
      <c r="E49" s="42" t="s">
        <v>4</v>
      </c>
      <c r="F49" s="43" t="s">
        <v>5</v>
      </c>
      <c r="G49" s="127" t="s">
        <v>6</v>
      </c>
      <c r="H49" s="30"/>
      <c r="I49" s="30"/>
      <c r="J49" s="30"/>
      <c r="K49" s="30"/>
      <c r="L49" s="62"/>
      <c r="M49" s="36"/>
      <c r="N49" s="58"/>
      <c r="O49" s="63"/>
      <c r="P49" s="63"/>
      <c r="Q49" s="63"/>
    </row>
    <row r="50" spans="1:24" ht="18" customHeight="1" x14ac:dyDescent="0.2">
      <c r="B50" s="44">
        <v>4</v>
      </c>
      <c r="C50" s="45" t="s">
        <v>93</v>
      </c>
      <c r="D50" s="46"/>
      <c r="E50" s="59"/>
      <c r="F50" s="47"/>
      <c r="G50" s="65"/>
      <c r="H50" s="30"/>
      <c r="I50" s="30"/>
      <c r="J50" s="30"/>
      <c r="K50" s="30"/>
      <c r="L50" s="62"/>
      <c r="M50" s="36"/>
      <c r="N50" s="58"/>
      <c r="O50" s="63"/>
      <c r="P50" s="63"/>
      <c r="Q50" s="63"/>
      <c r="R50" s="25"/>
      <c r="S50" s="25"/>
      <c r="T50" s="25"/>
      <c r="U50" s="25"/>
      <c r="V50" s="25"/>
      <c r="W50" s="25"/>
      <c r="X50" s="25"/>
    </row>
    <row r="51" spans="1:24" x14ac:dyDescent="0.2">
      <c r="A51" s="182" t="s">
        <v>123</v>
      </c>
      <c r="B51" s="192" t="s">
        <v>171</v>
      </c>
      <c r="C51" s="181" t="s">
        <v>11</v>
      </c>
      <c r="D51" s="168" t="s">
        <v>7</v>
      </c>
      <c r="E51" s="168">
        <v>1</v>
      </c>
      <c r="F51" s="174">
        <f>ROUNDUP(SUM(Q51:Q57),0)</f>
        <v>0</v>
      </c>
      <c r="G51" s="175">
        <f>F51*E51</f>
        <v>0</v>
      </c>
      <c r="H51" s="181"/>
      <c r="I51" s="181"/>
      <c r="J51" s="181"/>
      <c r="K51" s="181"/>
      <c r="L51" s="181"/>
      <c r="M51" s="36"/>
      <c r="N51" s="58"/>
      <c r="O51" s="62"/>
      <c r="P51" s="62"/>
      <c r="Q51" s="62"/>
      <c r="R51" s="25"/>
      <c r="S51" s="25"/>
      <c r="T51" s="25"/>
      <c r="U51" s="25"/>
      <c r="V51" s="25"/>
      <c r="W51" s="25"/>
      <c r="X51" s="25"/>
    </row>
    <row r="52" spans="1:24" x14ac:dyDescent="0.2">
      <c r="A52" s="182"/>
      <c r="B52" s="192"/>
      <c r="C52" s="181"/>
      <c r="D52" s="168"/>
      <c r="E52" s="168"/>
      <c r="F52" s="174"/>
      <c r="G52" s="175"/>
      <c r="H52" s="181"/>
      <c r="I52" s="181"/>
      <c r="J52" s="181"/>
      <c r="K52" s="181"/>
      <c r="L52" s="181"/>
      <c r="M52" s="36"/>
      <c r="N52" s="58"/>
      <c r="O52" s="62"/>
      <c r="P52" s="62"/>
      <c r="Q52" s="62"/>
      <c r="R52" s="25"/>
      <c r="S52" s="25"/>
      <c r="T52" s="25"/>
      <c r="U52" s="25"/>
      <c r="V52" s="25"/>
      <c r="W52" s="25"/>
      <c r="X52" s="25"/>
    </row>
    <row r="53" spans="1:24" ht="12.95" customHeight="1" x14ac:dyDescent="0.2">
      <c r="A53" s="182"/>
      <c r="B53" s="192"/>
      <c r="C53" s="181"/>
      <c r="D53" s="168"/>
      <c r="E53" s="168"/>
      <c r="F53" s="174"/>
      <c r="G53" s="175"/>
      <c r="H53" s="180"/>
      <c r="I53" s="180"/>
      <c r="J53" s="180"/>
      <c r="K53" s="180"/>
      <c r="L53" s="180"/>
      <c r="M53" s="36"/>
      <c r="N53" s="58"/>
      <c r="O53" s="62"/>
      <c r="P53" s="62"/>
      <c r="Q53" s="62"/>
      <c r="R53" s="25"/>
      <c r="S53" s="25"/>
      <c r="T53" s="25"/>
      <c r="U53" s="25"/>
      <c r="V53" s="25"/>
      <c r="W53" s="25"/>
      <c r="X53" s="25"/>
    </row>
    <row r="54" spans="1:24" ht="12.95" customHeight="1" x14ac:dyDescent="0.2">
      <c r="A54" s="182"/>
      <c r="B54" s="192"/>
      <c r="C54" s="181"/>
      <c r="D54" s="168"/>
      <c r="E54" s="168"/>
      <c r="F54" s="174"/>
      <c r="G54" s="175"/>
      <c r="H54" s="180"/>
      <c r="I54" s="180"/>
      <c r="J54" s="180"/>
      <c r="K54" s="180"/>
      <c r="L54" s="180"/>
      <c r="M54" s="36"/>
      <c r="N54" s="58"/>
      <c r="O54" s="62"/>
      <c r="P54" s="62"/>
      <c r="Q54" s="62"/>
      <c r="R54" s="25"/>
      <c r="S54" s="25"/>
      <c r="T54" s="25"/>
      <c r="U54" s="25"/>
      <c r="V54" s="25"/>
      <c r="W54" s="25"/>
      <c r="X54" s="25"/>
    </row>
    <row r="55" spans="1:24" ht="12.95" customHeight="1" x14ac:dyDescent="0.2">
      <c r="A55" s="182"/>
      <c r="B55" s="192"/>
      <c r="C55" s="181"/>
      <c r="D55" s="168"/>
      <c r="E55" s="168"/>
      <c r="F55" s="174"/>
      <c r="G55" s="175"/>
      <c r="H55" s="180"/>
      <c r="I55" s="180"/>
      <c r="J55" s="180"/>
      <c r="K55" s="180"/>
      <c r="L55" s="180"/>
      <c r="M55" s="36"/>
      <c r="N55" s="58"/>
      <c r="O55" s="62"/>
      <c r="P55" s="62"/>
      <c r="Q55" s="62"/>
      <c r="R55" s="25"/>
      <c r="S55" s="25"/>
      <c r="T55" s="25"/>
      <c r="U55" s="25"/>
      <c r="V55" s="25"/>
      <c r="W55" s="25"/>
      <c r="X55" s="25"/>
    </row>
    <row r="56" spans="1:24" ht="12.95" customHeight="1" x14ac:dyDescent="0.2">
      <c r="A56" s="182"/>
      <c r="B56" s="192"/>
      <c r="C56" s="181"/>
      <c r="D56" s="168"/>
      <c r="E56" s="168"/>
      <c r="F56" s="174"/>
      <c r="G56" s="175"/>
      <c r="H56" s="180"/>
      <c r="I56" s="180"/>
      <c r="J56" s="180"/>
      <c r="K56" s="180"/>
      <c r="L56" s="180"/>
      <c r="M56" s="36"/>
      <c r="N56" s="58"/>
      <c r="O56" s="62"/>
      <c r="P56" s="62"/>
      <c r="Q56" s="62"/>
      <c r="R56" s="25"/>
      <c r="S56" s="25"/>
      <c r="T56" s="25"/>
      <c r="U56" s="25"/>
      <c r="V56" s="25"/>
      <c r="W56" s="25"/>
      <c r="X56" s="25"/>
    </row>
    <row r="57" spans="1:24" ht="12.95" customHeight="1" x14ac:dyDescent="0.2">
      <c r="A57" s="182"/>
      <c r="B57" s="192"/>
      <c r="C57" s="181"/>
      <c r="D57" s="168"/>
      <c r="E57" s="168"/>
      <c r="F57" s="174"/>
      <c r="G57" s="175"/>
      <c r="H57" s="180"/>
      <c r="I57" s="180"/>
      <c r="J57" s="180"/>
      <c r="K57" s="180"/>
      <c r="L57" s="180"/>
      <c r="M57" s="36"/>
      <c r="N57" s="58"/>
      <c r="O57" s="62"/>
      <c r="P57" s="62"/>
      <c r="Q57" s="62"/>
      <c r="R57" s="25"/>
      <c r="S57" s="25"/>
      <c r="T57" s="25"/>
      <c r="U57" s="25"/>
      <c r="V57" s="25"/>
      <c r="W57" s="25"/>
      <c r="X57" s="25"/>
    </row>
    <row r="58" spans="1:24" x14ac:dyDescent="0.2">
      <c r="A58" s="25">
        <v>6.8</v>
      </c>
      <c r="B58" s="53" t="s">
        <v>172</v>
      </c>
      <c r="C58" s="17" t="s">
        <v>70</v>
      </c>
      <c r="D58" s="46" t="s">
        <v>7</v>
      </c>
      <c r="E58" s="46">
        <v>1</v>
      </c>
      <c r="F58" s="47">
        <f t="shared" ref="F58" si="15">ROUNDUP(Q58,0)</f>
        <v>0</v>
      </c>
      <c r="G58" s="65">
        <f t="shared" ref="G58" si="16">F58*E58</f>
        <v>0</v>
      </c>
      <c r="H58" s="36"/>
      <c r="I58" s="36"/>
      <c r="J58" s="36"/>
      <c r="K58" s="36"/>
      <c r="L58" s="62"/>
      <c r="M58" s="36"/>
      <c r="N58" s="58"/>
      <c r="O58" s="62"/>
      <c r="P58" s="62"/>
      <c r="Q58" s="62"/>
      <c r="R58" s="25"/>
      <c r="S58" s="25"/>
      <c r="T58" s="25"/>
      <c r="U58" s="25"/>
      <c r="V58" s="25"/>
      <c r="W58" s="25"/>
      <c r="X58" s="25"/>
    </row>
    <row r="59" spans="1:24" ht="12.95" customHeight="1" x14ac:dyDescent="0.2">
      <c r="A59" s="182">
        <v>6.8</v>
      </c>
      <c r="B59" s="192" t="s">
        <v>173</v>
      </c>
      <c r="C59" s="222" t="s">
        <v>86</v>
      </c>
      <c r="D59" s="181" t="s">
        <v>7</v>
      </c>
      <c r="E59" s="214">
        <v>1</v>
      </c>
      <c r="F59" s="174">
        <f>ROUNDUP(SUM(Q59:Q60),0)</f>
        <v>0</v>
      </c>
      <c r="G59" s="175">
        <f>F59*E59</f>
        <v>0</v>
      </c>
      <c r="H59" s="176"/>
      <c r="I59" s="176"/>
      <c r="J59" s="176"/>
      <c r="K59" s="176"/>
      <c r="L59" s="176"/>
      <c r="M59" s="36"/>
      <c r="N59" s="58"/>
      <c r="O59" s="62"/>
      <c r="P59" s="62"/>
      <c r="Q59" s="62"/>
      <c r="R59" s="25"/>
      <c r="S59" s="25"/>
      <c r="T59" s="25"/>
      <c r="U59" s="25"/>
      <c r="V59" s="25"/>
      <c r="W59" s="25"/>
      <c r="X59" s="25"/>
    </row>
    <row r="60" spans="1:24" ht="12.95" customHeight="1" x14ac:dyDescent="0.2">
      <c r="A60" s="182"/>
      <c r="B60" s="192"/>
      <c r="C60" s="222"/>
      <c r="D60" s="181"/>
      <c r="E60" s="214"/>
      <c r="F60" s="174"/>
      <c r="G60" s="175"/>
      <c r="H60" s="176"/>
      <c r="I60" s="176"/>
      <c r="J60" s="176"/>
      <c r="K60" s="176"/>
      <c r="L60" s="176"/>
      <c r="M60" s="36"/>
      <c r="N60" s="58"/>
      <c r="O60" s="63"/>
      <c r="P60" s="62"/>
      <c r="Q60" s="62"/>
      <c r="R60" s="25"/>
      <c r="S60" s="25"/>
      <c r="T60" s="25"/>
      <c r="U60" s="25"/>
      <c r="V60" s="25"/>
      <c r="W60" s="25"/>
      <c r="X60" s="25"/>
    </row>
    <row r="61" spans="1:24" ht="12.95" customHeight="1" x14ac:dyDescent="0.2">
      <c r="B61" s="61" t="s">
        <v>56</v>
      </c>
      <c r="C61" s="14"/>
      <c r="D61" s="60"/>
      <c r="E61" s="21"/>
      <c r="F61" s="47"/>
      <c r="G61" s="130"/>
      <c r="H61" s="30"/>
      <c r="I61" s="30"/>
      <c r="J61" s="30"/>
      <c r="K61" s="30"/>
      <c r="L61" s="62"/>
      <c r="M61" s="36"/>
      <c r="N61" s="58"/>
      <c r="O61" s="63"/>
      <c r="P61" s="63"/>
      <c r="Q61" s="62"/>
      <c r="R61" s="25"/>
      <c r="S61" s="25"/>
      <c r="T61" s="25"/>
      <c r="U61" s="25"/>
      <c r="V61" s="25"/>
      <c r="W61" s="25"/>
      <c r="X61" s="25"/>
    </row>
    <row r="62" spans="1:24" x14ac:dyDescent="0.2">
      <c r="A62" s="25" t="s">
        <v>124</v>
      </c>
      <c r="B62" s="53" t="s">
        <v>174</v>
      </c>
      <c r="C62" s="14" t="s">
        <v>143</v>
      </c>
      <c r="D62" s="46" t="s">
        <v>7</v>
      </c>
      <c r="E62" s="46">
        <v>1</v>
      </c>
      <c r="F62" s="47">
        <f t="shared" ref="F62:F73" si="17">ROUNDUP(Q62,0)</f>
        <v>0</v>
      </c>
      <c r="G62" s="65">
        <f t="shared" ref="G62:G73" si="18">F62*E62</f>
        <v>0</v>
      </c>
      <c r="H62" s="36"/>
      <c r="I62" s="36"/>
      <c r="J62" s="36"/>
      <c r="K62" s="36"/>
      <c r="L62" s="62"/>
      <c r="M62" s="36"/>
      <c r="N62" s="58"/>
      <c r="O62" s="62"/>
      <c r="P62" s="62"/>
      <c r="Q62" s="62"/>
      <c r="R62" s="25"/>
      <c r="S62" s="25"/>
      <c r="T62" s="25"/>
      <c r="U62" s="25"/>
      <c r="V62" s="25"/>
      <c r="W62" s="25"/>
      <c r="X62" s="25"/>
    </row>
    <row r="63" spans="1:24" ht="42.75" x14ac:dyDescent="0.2">
      <c r="A63" s="25" t="s">
        <v>125</v>
      </c>
      <c r="B63" s="52" t="s">
        <v>175</v>
      </c>
      <c r="C63" s="14" t="s">
        <v>144</v>
      </c>
      <c r="D63" s="50" t="s">
        <v>7</v>
      </c>
      <c r="E63" s="46">
        <v>1</v>
      </c>
      <c r="F63" s="47">
        <f t="shared" si="17"/>
        <v>0</v>
      </c>
      <c r="G63" s="65">
        <f t="shared" si="18"/>
        <v>0</v>
      </c>
      <c r="H63" s="30"/>
      <c r="I63" s="30"/>
      <c r="J63" s="30"/>
      <c r="K63" s="30"/>
      <c r="L63" s="62"/>
      <c r="M63" s="36"/>
      <c r="N63" s="58"/>
      <c r="O63" s="63"/>
      <c r="P63" s="62"/>
      <c r="Q63" s="62"/>
      <c r="R63" s="25"/>
      <c r="S63" s="25"/>
      <c r="T63" s="25"/>
      <c r="U63" s="25"/>
      <c r="V63" s="25"/>
      <c r="W63" s="25"/>
      <c r="X63" s="25"/>
    </row>
    <row r="64" spans="1:24" ht="33.6" customHeight="1" x14ac:dyDescent="0.2">
      <c r="A64" s="25" t="s">
        <v>126</v>
      </c>
      <c r="B64" s="52" t="s">
        <v>176</v>
      </c>
      <c r="C64" s="14" t="s">
        <v>145</v>
      </c>
      <c r="D64" s="50" t="s">
        <v>7</v>
      </c>
      <c r="E64" s="46">
        <v>1</v>
      </c>
      <c r="F64" s="47">
        <f t="shared" si="17"/>
        <v>0</v>
      </c>
      <c r="G64" s="65">
        <f t="shared" si="18"/>
        <v>0</v>
      </c>
      <c r="H64" s="30"/>
      <c r="I64" s="30"/>
      <c r="J64" s="30"/>
      <c r="K64" s="30"/>
      <c r="L64" s="62"/>
      <c r="M64" s="36"/>
      <c r="N64" s="58"/>
      <c r="O64" s="63"/>
      <c r="P64" s="62"/>
      <c r="Q64" s="62"/>
      <c r="R64" s="25"/>
      <c r="S64" s="25"/>
      <c r="T64" s="25"/>
      <c r="U64" s="25"/>
      <c r="V64" s="25"/>
      <c r="W64" s="25"/>
      <c r="X64" s="25"/>
    </row>
    <row r="65" spans="1:24" x14ac:dyDescent="0.2">
      <c r="A65" s="25" t="s">
        <v>127</v>
      </c>
      <c r="B65" s="52" t="s">
        <v>177</v>
      </c>
      <c r="C65" s="14" t="s">
        <v>146</v>
      </c>
      <c r="D65" s="50" t="s">
        <v>7</v>
      </c>
      <c r="E65" s="46">
        <v>1</v>
      </c>
      <c r="F65" s="47">
        <f t="shared" si="17"/>
        <v>0</v>
      </c>
      <c r="G65" s="65">
        <f t="shared" si="18"/>
        <v>0</v>
      </c>
      <c r="H65" s="30"/>
      <c r="I65" s="30"/>
      <c r="J65" s="30"/>
      <c r="K65" s="30"/>
      <c r="L65" s="62"/>
      <c r="M65" s="36"/>
      <c r="N65" s="58"/>
      <c r="O65" s="63"/>
      <c r="P65" s="62"/>
      <c r="Q65" s="62"/>
      <c r="R65" s="25"/>
      <c r="S65" s="25"/>
      <c r="T65" s="25"/>
      <c r="U65" s="25"/>
      <c r="V65" s="25"/>
      <c r="W65" s="25"/>
      <c r="X65" s="25"/>
    </row>
    <row r="66" spans="1:24" x14ac:dyDescent="0.2">
      <c r="A66" s="25" t="s">
        <v>128</v>
      </c>
      <c r="B66" s="52" t="s">
        <v>178</v>
      </c>
      <c r="C66" s="14" t="s">
        <v>147</v>
      </c>
      <c r="D66" s="50" t="s">
        <v>7</v>
      </c>
      <c r="E66" s="46">
        <v>1</v>
      </c>
      <c r="F66" s="47">
        <f t="shared" si="17"/>
        <v>0</v>
      </c>
      <c r="G66" s="65">
        <f t="shared" si="18"/>
        <v>0</v>
      </c>
      <c r="H66" s="30"/>
      <c r="I66" s="30"/>
      <c r="J66" s="30"/>
      <c r="K66" s="30"/>
      <c r="L66" s="62"/>
      <c r="M66" s="36"/>
      <c r="N66" s="58"/>
      <c r="O66" s="63"/>
      <c r="P66" s="62"/>
      <c r="Q66" s="62"/>
      <c r="R66" s="25"/>
      <c r="S66" s="25"/>
      <c r="T66" s="25"/>
      <c r="U66" s="25"/>
      <c r="V66" s="25"/>
      <c r="W66" s="25"/>
      <c r="X66" s="25"/>
    </row>
    <row r="67" spans="1:24" x14ac:dyDescent="0.2">
      <c r="A67" s="25" t="s">
        <v>129</v>
      </c>
      <c r="B67" s="52" t="s">
        <v>179</v>
      </c>
      <c r="C67" s="14" t="s">
        <v>152</v>
      </c>
      <c r="D67" s="50" t="s">
        <v>7</v>
      </c>
      <c r="E67" s="46">
        <v>1</v>
      </c>
      <c r="F67" s="47">
        <f t="shared" si="17"/>
        <v>0</v>
      </c>
      <c r="G67" s="65">
        <f t="shared" si="18"/>
        <v>0</v>
      </c>
      <c r="H67" s="30"/>
      <c r="I67" s="30"/>
      <c r="J67" s="30"/>
      <c r="K67" s="30"/>
      <c r="L67" s="62"/>
      <c r="M67" s="36"/>
      <c r="N67" s="58"/>
      <c r="O67" s="63"/>
      <c r="P67" s="62"/>
      <c r="Q67" s="62"/>
      <c r="R67" s="25"/>
      <c r="S67" s="25"/>
      <c r="T67" s="25"/>
      <c r="U67" s="25"/>
      <c r="V67" s="25"/>
      <c r="W67" s="25"/>
      <c r="X67" s="25"/>
    </row>
    <row r="68" spans="1:24" x14ac:dyDescent="0.2">
      <c r="A68" s="25" t="s">
        <v>130</v>
      </c>
      <c r="B68" s="52" t="s">
        <v>180</v>
      </c>
      <c r="C68" s="14" t="s">
        <v>103</v>
      </c>
      <c r="D68" s="50" t="s">
        <v>7</v>
      </c>
      <c r="E68" s="46">
        <v>1</v>
      </c>
      <c r="F68" s="47">
        <f t="shared" si="17"/>
        <v>0</v>
      </c>
      <c r="G68" s="65">
        <f t="shared" si="18"/>
        <v>0</v>
      </c>
      <c r="H68" s="30"/>
      <c r="I68" s="30"/>
      <c r="J68" s="30"/>
      <c r="K68" s="30"/>
      <c r="L68" s="62"/>
      <c r="M68" s="36"/>
      <c r="N68" s="58"/>
      <c r="O68" s="63"/>
      <c r="P68" s="62"/>
      <c r="Q68" s="62"/>
      <c r="R68" s="25"/>
      <c r="S68" s="25"/>
      <c r="T68" s="25"/>
      <c r="U68" s="25"/>
      <c r="V68" s="25"/>
      <c r="W68" s="25"/>
      <c r="X68" s="25"/>
    </row>
    <row r="69" spans="1:24" ht="33.6" customHeight="1" x14ac:dyDescent="0.2">
      <c r="A69" s="25" t="s">
        <v>131</v>
      </c>
      <c r="B69" s="52" t="s">
        <v>181</v>
      </c>
      <c r="C69" s="14" t="s">
        <v>148</v>
      </c>
      <c r="D69" s="50" t="s">
        <v>7</v>
      </c>
      <c r="E69" s="46">
        <v>1</v>
      </c>
      <c r="F69" s="47">
        <f t="shared" si="17"/>
        <v>0</v>
      </c>
      <c r="G69" s="65">
        <f t="shared" si="18"/>
        <v>0</v>
      </c>
      <c r="H69" s="180"/>
      <c r="I69" s="180"/>
      <c r="J69" s="180"/>
      <c r="K69" s="180"/>
      <c r="L69" s="180"/>
      <c r="M69" s="36"/>
      <c r="N69" s="58"/>
      <c r="O69" s="63"/>
      <c r="P69" s="62"/>
      <c r="Q69" s="62"/>
      <c r="R69" s="25"/>
      <c r="S69" s="25"/>
      <c r="T69" s="25"/>
      <c r="U69" s="25"/>
      <c r="V69" s="25"/>
      <c r="W69" s="25"/>
      <c r="X69" s="25"/>
    </row>
    <row r="70" spans="1:24" ht="33.6" customHeight="1" x14ac:dyDescent="0.2">
      <c r="A70" s="25" t="s">
        <v>132</v>
      </c>
      <c r="B70" s="52" t="s">
        <v>182</v>
      </c>
      <c r="C70" s="14" t="s">
        <v>149</v>
      </c>
      <c r="D70" s="50" t="s">
        <v>7</v>
      </c>
      <c r="E70" s="46">
        <v>1</v>
      </c>
      <c r="F70" s="47">
        <f t="shared" si="17"/>
        <v>0</v>
      </c>
      <c r="G70" s="65">
        <f t="shared" si="18"/>
        <v>0</v>
      </c>
      <c r="H70" s="30"/>
      <c r="I70" s="30"/>
      <c r="J70" s="30"/>
      <c r="K70" s="30"/>
      <c r="L70" s="62"/>
      <c r="M70" s="36"/>
      <c r="N70" s="58"/>
      <c r="O70" s="63"/>
      <c r="P70" s="62"/>
      <c r="Q70" s="62"/>
      <c r="R70" s="25"/>
      <c r="S70" s="25"/>
      <c r="T70" s="25"/>
      <c r="U70" s="25"/>
      <c r="V70" s="25"/>
      <c r="W70" s="25"/>
      <c r="X70" s="25"/>
    </row>
    <row r="71" spans="1:24" ht="24.6" customHeight="1" x14ac:dyDescent="0.2">
      <c r="A71" s="25" t="s">
        <v>133</v>
      </c>
      <c r="B71" s="52" t="s">
        <v>183</v>
      </c>
      <c r="C71" s="14" t="s">
        <v>150</v>
      </c>
      <c r="D71" s="50" t="s">
        <v>7</v>
      </c>
      <c r="E71" s="46">
        <v>1</v>
      </c>
      <c r="F71" s="47">
        <f t="shared" si="17"/>
        <v>0</v>
      </c>
      <c r="G71" s="65">
        <f t="shared" si="18"/>
        <v>0</v>
      </c>
      <c r="H71" s="30"/>
      <c r="I71" s="30"/>
      <c r="J71" s="30"/>
      <c r="K71" s="30"/>
      <c r="L71" s="62"/>
      <c r="M71" s="36"/>
      <c r="N71" s="58"/>
      <c r="O71" s="63"/>
      <c r="P71" s="62"/>
      <c r="Q71" s="62"/>
      <c r="R71" s="25"/>
      <c r="S71" s="25"/>
      <c r="T71" s="25"/>
      <c r="U71" s="25"/>
      <c r="V71" s="25"/>
      <c r="W71" s="25"/>
      <c r="X71" s="25"/>
    </row>
    <row r="72" spans="1:24" ht="24.6" customHeight="1" x14ac:dyDescent="0.2">
      <c r="A72" s="25" t="s">
        <v>134</v>
      </c>
      <c r="B72" s="52" t="s">
        <v>184</v>
      </c>
      <c r="C72" s="14" t="s">
        <v>104</v>
      </c>
      <c r="D72" s="50" t="s">
        <v>7</v>
      </c>
      <c r="E72" s="46">
        <v>1</v>
      </c>
      <c r="F72" s="47">
        <f t="shared" si="17"/>
        <v>0</v>
      </c>
      <c r="G72" s="65">
        <f t="shared" si="18"/>
        <v>0</v>
      </c>
      <c r="H72" s="30"/>
      <c r="I72" s="30"/>
      <c r="J72" s="30"/>
      <c r="K72" s="30"/>
      <c r="L72" s="62"/>
      <c r="M72" s="36"/>
      <c r="N72" s="58"/>
      <c r="O72" s="63"/>
      <c r="P72" s="62"/>
      <c r="Q72" s="62"/>
      <c r="R72" s="25"/>
      <c r="S72" s="25"/>
      <c r="T72" s="25"/>
      <c r="U72" s="25"/>
      <c r="V72" s="25"/>
      <c r="W72" s="25"/>
      <c r="X72" s="25"/>
    </row>
    <row r="73" spans="1:24" ht="24.6" customHeight="1" thickBot="1" x14ac:dyDescent="0.25">
      <c r="A73" s="25" t="s">
        <v>135</v>
      </c>
      <c r="B73" s="52" t="s">
        <v>185</v>
      </c>
      <c r="C73" s="14" t="s">
        <v>151</v>
      </c>
      <c r="D73" s="50" t="s">
        <v>7</v>
      </c>
      <c r="E73" s="46">
        <v>1</v>
      </c>
      <c r="F73" s="47">
        <f t="shared" si="17"/>
        <v>0</v>
      </c>
      <c r="G73" s="65">
        <f t="shared" si="18"/>
        <v>0</v>
      </c>
      <c r="H73" s="30"/>
      <c r="I73" s="30"/>
      <c r="J73" s="30"/>
      <c r="K73" s="30"/>
      <c r="L73" s="62"/>
      <c r="M73" s="36"/>
      <c r="N73" s="58"/>
      <c r="O73" s="63"/>
      <c r="P73" s="62"/>
      <c r="Q73" s="62"/>
      <c r="R73" s="25"/>
      <c r="S73" s="25"/>
      <c r="T73" s="25"/>
      <c r="U73" s="25"/>
      <c r="V73" s="25"/>
      <c r="W73" s="25"/>
      <c r="X73" s="25"/>
    </row>
    <row r="74" spans="1:24" ht="15.6" customHeight="1" thickBot="1" x14ac:dyDescent="0.25">
      <c r="B74" s="53"/>
      <c r="C74" s="55" t="s">
        <v>94</v>
      </c>
      <c r="D74" s="50"/>
      <c r="E74" s="46"/>
      <c r="F74" s="47"/>
      <c r="G74" s="128">
        <f>SUM(G51:G73)</f>
        <v>0</v>
      </c>
      <c r="H74" s="30"/>
      <c r="I74" s="30"/>
      <c r="J74" s="30"/>
      <c r="K74" s="30"/>
      <c r="L74" s="62"/>
      <c r="M74" s="36"/>
      <c r="N74" s="58"/>
      <c r="O74" s="63"/>
      <c r="P74" s="141"/>
      <c r="Q74" s="141"/>
      <c r="R74" s="25"/>
      <c r="S74" s="25"/>
      <c r="T74" s="25"/>
      <c r="U74" s="25"/>
      <c r="V74" s="25"/>
      <c r="W74" s="25"/>
      <c r="X74" s="25"/>
    </row>
    <row r="75" spans="1:24" s="44" customFormat="1" x14ac:dyDescent="0.2">
      <c r="B75" s="40"/>
      <c r="C75" s="25"/>
      <c r="D75" s="42" t="s">
        <v>3</v>
      </c>
      <c r="E75" s="42" t="s">
        <v>4</v>
      </c>
      <c r="F75" s="43" t="s">
        <v>5</v>
      </c>
      <c r="G75" s="127" t="s">
        <v>6</v>
      </c>
      <c r="H75" s="30"/>
      <c r="I75" s="30"/>
      <c r="J75" s="30"/>
      <c r="K75" s="30"/>
      <c r="L75" s="62"/>
      <c r="M75" s="36"/>
      <c r="N75" s="58"/>
      <c r="O75" s="63"/>
      <c r="P75" s="63"/>
      <c r="Q75" s="63"/>
    </row>
    <row r="76" spans="1:24" ht="12" customHeight="1" x14ac:dyDescent="0.2">
      <c r="B76" s="44">
        <v>5</v>
      </c>
      <c r="C76" s="45" t="s">
        <v>97</v>
      </c>
      <c r="D76" s="46"/>
      <c r="E76" s="46"/>
      <c r="F76" s="47"/>
      <c r="G76" s="65"/>
      <c r="H76" s="36"/>
      <c r="I76" s="36"/>
      <c r="J76" s="62"/>
      <c r="K76" s="62"/>
      <c r="L76" s="62"/>
      <c r="M76" s="36"/>
      <c r="N76" s="58"/>
      <c r="O76" s="63"/>
      <c r="P76" s="63"/>
      <c r="Q76" s="63"/>
      <c r="R76" s="25"/>
      <c r="S76" s="25"/>
      <c r="T76" s="25"/>
      <c r="U76" s="25"/>
      <c r="V76" s="25"/>
      <c r="W76" s="25"/>
      <c r="X76" s="25"/>
    </row>
    <row r="77" spans="1:24" ht="37.5" customHeight="1" x14ac:dyDescent="0.2">
      <c r="A77" s="25" t="s">
        <v>136</v>
      </c>
      <c r="B77" s="52" t="s">
        <v>186</v>
      </c>
      <c r="C77" s="16" t="s">
        <v>137</v>
      </c>
      <c r="D77" s="46" t="s">
        <v>7</v>
      </c>
      <c r="E77" s="46">
        <v>1</v>
      </c>
      <c r="F77" s="47">
        <f t="shared" ref="F77:F78" si="19">ROUNDUP(Q77,0)</f>
        <v>0</v>
      </c>
      <c r="G77" s="65">
        <f t="shared" ref="G77:G78" si="20">F77*E77</f>
        <v>0</v>
      </c>
      <c r="H77" s="36"/>
      <c r="I77" s="36"/>
      <c r="J77" s="62"/>
      <c r="K77" s="62"/>
      <c r="L77" s="62"/>
      <c r="M77" s="36"/>
      <c r="N77" s="58"/>
      <c r="O77" s="63"/>
      <c r="P77" s="62"/>
      <c r="Q77" s="62"/>
      <c r="R77" s="25"/>
      <c r="S77" s="25"/>
      <c r="T77" s="25"/>
      <c r="U77" s="25"/>
      <c r="V77" s="25"/>
      <c r="W77" s="25"/>
      <c r="X77" s="25"/>
    </row>
    <row r="78" spans="1:24" ht="27.75" customHeight="1" x14ac:dyDescent="0.2">
      <c r="A78" s="25">
        <v>9.8000000000000007</v>
      </c>
      <c r="B78" s="52" t="s">
        <v>187</v>
      </c>
      <c r="C78" s="17" t="s">
        <v>17</v>
      </c>
      <c r="D78" s="46" t="s">
        <v>7</v>
      </c>
      <c r="E78" s="46">
        <v>1</v>
      </c>
      <c r="F78" s="47">
        <f t="shared" si="19"/>
        <v>0</v>
      </c>
      <c r="G78" s="65">
        <f t="shared" si="20"/>
        <v>0</v>
      </c>
      <c r="H78" s="36"/>
      <c r="I78" s="36"/>
      <c r="J78" s="62"/>
      <c r="K78" s="62"/>
      <c r="L78" s="62"/>
      <c r="M78" s="36"/>
      <c r="N78" s="58"/>
      <c r="O78" s="63"/>
      <c r="P78" s="62"/>
      <c r="Q78" s="62"/>
      <c r="R78" s="25"/>
      <c r="S78" s="25"/>
      <c r="T78" s="25"/>
      <c r="U78" s="25"/>
      <c r="V78" s="25"/>
      <c r="W78" s="25"/>
      <c r="X78" s="25"/>
    </row>
    <row r="79" spans="1:24" ht="25.5" customHeight="1" x14ac:dyDescent="0.2">
      <c r="A79" s="182" t="s">
        <v>138</v>
      </c>
      <c r="B79" s="215" t="s">
        <v>188</v>
      </c>
      <c r="C79" s="216" t="s">
        <v>18</v>
      </c>
      <c r="D79" s="168" t="s">
        <v>7</v>
      </c>
      <c r="E79" s="168">
        <v>1</v>
      </c>
      <c r="F79" s="175">
        <f>ROUNDUP(SUM(Q79:Q82),0)</f>
        <v>0</v>
      </c>
      <c r="G79" s="217">
        <f>F79*E79</f>
        <v>0</v>
      </c>
      <c r="H79" s="181"/>
      <c r="I79" s="181"/>
      <c r="J79" s="115"/>
      <c r="K79" s="116"/>
      <c r="L79" s="218"/>
      <c r="M79" s="36"/>
      <c r="N79" s="58"/>
      <c r="O79" s="62"/>
      <c r="P79" s="62"/>
      <c r="Q79" s="62"/>
      <c r="R79" s="25"/>
      <c r="S79" s="25"/>
      <c r="T79" s="25"/>
      <c r="U79" s="25"/>
      <c r="V79" s="25"/>
      <c r="W79" s="25"/>
      <c r="X79" s="25"/>
    </row>
    <row r="80" spans="1:24" ht="25.5" customHeight="1" x14ac:dyDescent="0.2">
      <c r="A80" s="182"/>
      <c r="B80" s="215"/>
      <c r="C80" s="216"/>
      <c r="D80" s="168"/>
      <c r="E80" s="168"/>
      <c r="F80" s="175"/>
      <c r="G80" s="217"/>
      <c r="H80" s="181"/>
      <c r="I80" s="181"/>
      <c r="J80" s="115"/>
      <c r="K80" s="116"/>
      <c r="L80" s="218"/>
      <c r="M80" s="36"/>
      <c r="N80" s="58"/>
      <c r="O80" s="62"/>
      <c r="P80" s="62"/>
      <c r="Q80" s="62"/>
      <c r="R80" s="25"/>
      <c r="S80" s="25"/>
      <c r="T80" s="25"/>
      <c r="U80" s="25"/>
      <c r="V80" s="25"/>
      <c r="W80" s="25"/>
      <c r="X80" s="25"/>
    </row>
    <row r="81" spans="1:24" ht="25.5" customHeight="1" x14ac:dyDescent="0.2">
      <c r="A81" s="182"/>
      <c r="B81" s="215"/>
      <c r="C81" s="216"/>
      <c r="D81" s="168"/>
      <c r="E81" s="168"/>
      <c r="F81" s="175"/>
      <c r="G81" s="217"/>
      <c r="H81" s="181"/>
      <c r="I81" s="181"/>
      <c r="J81" s="115"/>
      <c r="K81" s="116"/>
      <c r="L81" s="218"/>
      <c r="M81" s="36"/>
      <c r="N81" s="58"/>
      <c r="O81" s="62"/>
      <c r="P81" s="62"/>
      <c r="Q81" s="62"/>
      <c r="R81" s="25"/>
      <c r="S81" s="25"/>
      <c r="T81" s="25"/>
      <c r="U81" s="25"/>
      <c r="V81" s="25"/>
      <c r="W81" s="25"/>
      <c r="X81" s="25"/>
    </row>
    <row r="82" spans="1:24" ht="25.5" customHeight="1" x14ac:dyDescent="0.2">
      <c r="A82" s="182"/>
      <c r="B82" s="215"/>
      <c r="C82" s="216"/>
      <c r="D82" s="168"/>
      <c r="E82" s="168"/>
      <c r="F82" s="175"/>
      <c r="G82" s="217"/>
      <c r="H82" s="181"/>
      <c r="I82" s="181"/>
      <c r="J82" s="115"/>
      <c r="K82" s="116"/>
      <c r="L82" s="218"/>
      <c r="M82" s="36"/>
      <c r="N82" s="58"/>
      <c r="O82" s="62"/>
      <c r="P82" s="62"/>
      <c r="Q82" s="62"/>
      <c r="R82" s="25"/>
      <c r="S82" s="25"/>
      <c r="T82" s="25"/>
      <c r="U82" s="25"/>
      <c r="V82" s="25"/>
      <c r="W82" s="25"/>
      <c r="X82" s="25"/>
    </row>
    <row r="83" spans="1:24" ht="29.25" thickBot="1" x14ac:dyDescent="0.25">
      <c r="A83" s="25">
        <v>9.5</v>
      </c>
      <c r="B83" s="52" t="s">
        <v>189</v>
      </c>
      <c r="C83" s="15" t="s">
        <v>84</v>
      </c>
      <c r="D83" s="46" t="s">
        <v>7</v>
      </c>
      <c r="E83" s="46">
        <v>1</v>
      </c>
      <c r="F83" s="47">
        <f t="shared" ref="F83" si="21">ROUNDUP(Q83,0)</f>
        <v>0</v>
      </c>
      <c r="G83" s="133">
        <f>F83*E83</f>
        <v>0</v>
      </c>
      <c r="H83" s="181"/>
      <c r="I83" s="181"/>
      <c r="J83" s="181"/>
      <c r="K83" s="181"/>
      <c r="L83" s="181"/>
      <c r="M83" s="36"/>
      <c r="N83" s="58"/>
      <c r="O83" s="62"/>
      <c r="P83" s="62"/>
      <c r="Q83" s="62"/>
      <c r="R83" s="25"/>
      <c r="S83" s="25"/>
      <c r="T83" s="25"/>
      <c r="U83" s="25"/>
      <c r="V83" s="25"/>
      <c r="W83" s="25"/>
      <c r="X83" s="25"/>
    </row>
    <row r="84" spans="1:24" ht="15.6" customHeight="1" thickBot="1" x14ac:dyDescent="0.25">
      <c r="B84" s="53"/>
      <c r="C84" s="55" t="s">
        <v>95</v>
      </c>
      <c r="D84" s="50"/>
      <c r="E84" s="46"/>
      <c r="F84" s="47"/>
      <c r="G84" s="128">
        <f>SUM(G77:G83)</f>
        <v>0</v>
      </c>
      <c r="H84" s="36"/>
      <c r="I84" s="36"/>
      <c r="J84" s="62"/>
      <c r="K84" s="62"/>
      <c r="L84" s="62"/>
      <c r="M84" s="36"/>
      <c r="N84" s="58"/>
      <c r="O84" s="62"/>
      <c r="P84" s="141"/>
      <c r="Q84" s="141"/>
      <c r="R84" s="25"/>
      <c r="S84" s="25"/>
      <c r="T84" s="25"/>
      <c r="U84" s="25"/>
      <c r="V84" s="25"/>
      <c r="W84" s="25"/>
      <c r="X84" s="25"/>
    </row>
    <row r="85" spans="1:24" s="44" customFormat="1" x14ac:dyDescent="0.2">
      <c r="B85" s="40"/>
      <c r="C85" s="25"/>
      <c r="D85" s="42" t="s">
        <v>3</v>
      </c>
      <c r="E85" s="42" t="s">
        <v>4</v>
      </c>
      <c r="F85" s="43" t="s">
        <v>5</v>
      </c>
      <c r="G85" s="127" t="s">
        <v>6</v>
      </c>
      <c r="H85" s="30"/>
      <c r="I85" s="30"/>
      <c r="J85" s="30"/>
      <c r="K85" s="30"/>
      <c r="L85" s="62"/>
      <c r="M85" s="36"/>
      <c r="N85" s="58"/>
      <c r="O85" s="62"/>
      <c r="P85" s="62"/>
      <c r="Q85" s="62"/>
    </row>
    <row r="86" spans="1:24" ht="12" customHeight="1" x14ac:dyDescent="0.2">
      <c r="B86" s="44">
        <v>6</v>
      </c>
      <c r="C86" s="45" t="s">
        <v>98</v>
      </c>
      <c r="D86" s="46"/>
      <c r="E86" s="46"/>
      <c r="F86" s="47"/>
      <c r="G86" s="65"/>
      <c r="H86" s="36"/>
      <c r="I86" s="36"/>
      <c r="J86" s="62"/>
      <c r="K86" s="62"/>
      <c r="L86" s="62"/>
      <c r="M86" s="36"/>
      <c r="N86" s="58"/>
      <c r="O86" s="62"/>
      <c r="P86" s="62"/>
      <c r="Q86" s="62"/>
      <c r="R86" s="25"/>
      <c r="S86" s="25"/>
      <c r="T86" s="25"/>
      <c r="U86" s="25"/>
      <c r="V86" s="25"/>
      <c r="W86" s="25"/>
      <c r="X86" s="25"/>
    </row>
    <row r="87" spans="1:24" s="14" customFormat="1" ht="25.5" customHeight="1" x14ac:dyDescent="0.2">
      <c r="A87" s="14" t="s">
        <v>139</v>
      </c>
      <c r="B87" s="53" t="s">
        <v>190</v>
      </c>
      <c r="C87" s="14" t="s">
        <v>153</v>
      </c>
      <c r="D87" s="46" t="s">
        <v>7</v>
      </c>
      <c r="E87" s="46">
        <v>1</v>
      </c>
      <c r="F87" s="47">
        <f t="shared" ref="F87:F91" si="22">ROUNDUP(Q87,0)</f>
        <v>0</v>
      </c>
      <c r="G87" s="65">
        <f>F87*E87</f>
        <v>0</v>
      </c>
      <c r="H87" s="181"/>
      <c r="I87" s="181"/>
      <c r="J87" s="115"/>
      <c r="K87" s="116"/>
      <c r="L87" s="117"/>
      <c r="M87" s="36"/>
      <c r="N87" s="118"/>
      <c r="O87" s="117"/>
      <c r="P87" s="62"/>
      <c r="Q87" s="62"/>
    </row>
    <row r="88" spans="1:24" s="14" customFormat="1" ht="36.950000000000003" customHeight="1" x14ac:dyDescent="0.2">
      <c r="A88" s="14">
        <v>10.4</v>
      </c>
      <c r="B88" s="52" t="s">
        <v>191</v>
      </c>
      <c r="C88" s="17" t="s">
        <v>71</v>
      </c>
      <c r="D88" s="46" t="s">
        <v>7</v>
      </c>
      <c r="E88" s="46">
        <v>1</v>
      </c>
      <c r="F88" s="47">
        <f t="shared" si="22"/>
        <v>0</v>
      </c>
      <c r="G88" s="65">
        <f t="shared" ref="G88:G91" si="23">F88*E88</f>
        <v>0</v>
      </c>
      <c r="H88" s="60"/>
      <c r="I88" s="60"/>
      <c r="J88" s="117"/>
      <c r="K88" s="117"/>
      <c r="L88" s="117"/>
      <c r="M88" s="60"/>
      <c r="N88" s="118"/>
      <c r="O88" s="117"/>
      <c r="P88" s="62"/>
      <c r="Q88" s="62"/>
    </row>
    <row r="89" spans="1:24" s="14" customFormat="1" x14ac:dyDescent="0.2">
      <c r="A89" s="14">
        <v>10.5</v>
      </c>
      <c r="B89" s="52" t="s">
        <v>192</v>
      </c>
      <c r="C89" s="17" t="s">
        <v>72</v>
      </c>
      <c r="D89" s="46" t="s">
        <v>7</v>
      </c>
      <c r="E89" s="46">
        <v>1</v>
      </c>
      <c r="F89" s="47">
        <f t="shared" si="22"/>
        <v>0</v>
      </c>
      <c r="G89" s="65">
        <f t="shared" si="23"/>
        <v>0</v>
      </c>
      <c r="H89" s="60"/>
      <c r="I89" s="60"/>
      <c r="J89" s="117"/>
      <c r="K89" s="117"/>
      <c r="L89" s="117"/>
      <c r="M89" s="60"/>
      <c r="N89" s="118"/>
      <c r="O89" s="117"/>
      <c r="P89" s="62"/>
      <c r="Q89" s="62"/>
    </row>
    <row r="90" spans="1:24" s="14" customFormat="1" x14ac:dyDescent="0.2">
      <c r="A90" s="14">
        <v>10.6</v>
      </c>
      <c r="B90" s="52" t="s">
        <v>193</v>
      </c>
      <c r="C90" s="17" t="s">
        <v>73</v>
      </c>
      <c r="D90" s="46" t="s">
        <v>7</v>
      </c>
      <c r="E90" s="46">
        <v>1</v>
      </c>
      <c r="F90" s="47">
        <f t="shared" si="22"/>
        <v>0</v>
      </c>
      <c r="G90" s="65">
        <f t="shared" si="23"/>
        <v>0</v>
      </c>
      <c r="H90" s="60"/>
      <c r="I90" s="60"/>
      <c r="J90" s="117"/>
      <c r="K90" s="117"/>
      <c r="L90" s="117"/>
      <c r="M90" s="60"/>
      <c r="N90" s="118"/>
      <c r="O90" s="117"/>
      <c r="P90" s="62"/>
      <c r="Q90" s="62"/>
    </row>
    <row r="91" spans="1:24" s="14" customFormat="1" ht="72" thickBot="1" x14ac:dyDescent="0.25">
      <c r="A91" s="14">
        <v>10.6</v>
      </c>
      <c r="B91" s="52" t="s">
        <v>194</v>
      </c>
      <c r="C91" s="17" t="s">
        <v>286</v>
      </c>
      <c r="D91" s="46" t="s">
        <v>7</v>
      </c>
      <c r="E91" s="46">
        <v>1</v>
      </c>
      <c r="F91" s="47">
        <f t="shared" si="22"/>
        <v>0</v>
      </c>
      <c r="G91" s="65">
        <f t="shared" si="23"/>
        <v>0</v>
      </c>
      <c r="H91" s="60"/>
      <c r="I91" s="60"/>
      <c r="J91" s="117"/>
      <c r="K91" s="117"/>
      <c r="L91" s="117"/>
      <c r="M91" s="60"/>
      <c r="N91" s="118"/>
      <c r="O91" s="117"/>
      <c r="P91" s="62"/>
      <c r="Q91" s="62"/>
    </row>
    <row r="92" spans="1:24" ht="15.6" customHeight="1" thickBot="1" x14ac:dyDescent="0.25">
      <c r="B92" s="53"/>
      <c r="C92" s="55" t="s">
        <v>96</v>
      </c>
      <c r="D92" s="50"/>
      <c r="E92" s="46"/>
      <c r="F92" s="47"/>
      <c r="G92" s="128">
        <f>SUM(G87:G91)</f>
        <v>0</v>
      </c>
      <c r="H92" s="36"/>
      <c r="I92" s="36"/>
      <c r="J92" s="62"/>
      <c r="K92" s="62"/>
      <c r="L92" s="62"/>
      <c r="M92" s="36"/>
      <c r="N92" s="58"/>
      <c r="O92" s="62"/>
      <c r="P92" s="141"/>
      <c r="Q92" s="141"/>
      <c r="R92" s="25"/>
      <c r="S92" s="25"/>
      <c r="T92" s="25"/>
      <c r="U92" s="25"/>
      <c r="V92" s="25"/>
      <c r="W92" s="25"/>
      <c r="X92" s="25"/>
    </row>
    <row r="93" spans="1:24" s="44" customFormat="1" ht="3" customHeight="1" x14ac:dyDescent="0.2">
      <c r="B93" s="54"/>
      <c r="C93" s="25"/>
      <c r="D93" s="42"/>
      <c r="E93" s="42"/>
      <c r="F93" s="64"/>
      <c r="G93" s="131"/>
      <c r="H93" s="41"/>
      <c r="I93" s="41"/>
      <c r="J93" s="110"/>
      <c r="K93" s="110"/>
      <c r="L93" s="110"/>
      <c r="M93" s="41"/>
      <c r="N93" s="111"/>
      <c r="O93" s="110"/>
      <c r="P93" s="110"/>
      <c r="Q93" s="114"/>
    </row>
    <row r="94" spans="1:24" s="44" customFormat="1" x14ac:dyDescent="0.2">
      <c r="B94" s="40"/>
      <c r="C94" s="25"/>
      <c r="D94" s="42" t="s">
        <v>3</v>
      </c>
      <c r="E94" s="42" t="s">
        <v>4</v>
      </c>
      <c r="F94" s="43" t="s">
        <v>5</v>
      </c>
      <c r="G94" s="127" t="s">
        <v>6</v>
      </c>
      <c r="H94" s="30"/>
      <c r="I94" s="30"/>
      <c r="J94" s="30"/>
      <c r="K94" s="30"/>
      <c r="L94" s="62"/>
      <c r="M94" s="36"/>
      <c r="N94" s="58"/>
      <c r="O94" s="62"/>
      <c r="P94" s="62"/>
      <c r="Q94" s="62"/>
    </row>
    <row r="95" spans="1:24" ht="15" customHeight="1" x14ac:dyDescent="0.2">
      <c r="A95" s="25">
        <v>11</v>
      </c>
      <c r="B95" s="44">
        <v>7</v>
      </c>
      <c r="C95" s="45" t="s">
        <v>101</v>
      </c>
      <c r="D95" s="46"/>
      <c r="E95" s="46"/>
      <c r="F95" s="47"/>
      <c r="G95" s="65"/>
      <c r="H95" s="36"/>
      <c r="I95" s="36"/>
      <c r="J95" s="62"/>
      <c r="K95" s="62"/>
      <c r="L95" s="62"/>
      <c r="M95" s="36"/>
      <c r="N95" s="58"/>
      <c r="O95" s="62"/>
      <c r="P95" s="62"/>
      <c r="Q95" s="62"/>
      <c r="R95" s="25"/>
      <c r="S95" s="25"/>
      <c r="T95" s="25"/>
      <c r="U95" s="25"/>
      <c r="V95" s="25"/>
      <c r="W95" s="25"/>
      <c r="X95" s="25"/>
    </row>
    <row r="96" spans="1:24" ht="15.95" customHeight="1" x14ac:dyDescent="0.2">
      <c r="B96" s="54"/>
      <c r="C96" s="227" t="s">
        <v>46</v>
      </c>
      <c r="D96" s="227"/>
      <c r="E96" s="228"/>
      <c r="F96" s="65"/>
      <c r="G96" s="65"/>
      <c r="H96" s="36"/>
      <c r="I96" s="36"/>
      <c r="J96" s="62"/>
      <c r="K96" s="62"/>
      <c r="L96" s="62"/>
      <c r="M96" s="36"/>
      <c r="N96" s="58"/>
      <c r="O96" s="62"/>
      <c r="P96" s="62"/>
      <c r="Q96" s="62"/>
      <c r="R96" s="25"/>
      <c r="S96" s="25"/>
      <c r="T96" s="25"/>
      <c r="U96" s="25"/>
      <c r="V96" s="25"/>
      <c r="W96" s="25"/>
      <c r="X96" s="25"/>
    </row>
    <row r="97" spans="2:31" s="44" customFormat="1" ht="28.7" customHeight="1" x14ac:dyDescent="0.2">
      <c r="B97" s="66" t="s">
        <v>195</v>
      </c>
      <c r="C97" s="67" t="s">
        <v>76</v>
      </c>
      <c r="D97" s="68"/>
      <c r="E97" s="42"/>
      <c r="F97" s="69"/>
      <c r="G97" s="69"/>
      <c r="H97" s="36"/>
      <c r="I97" s="36"/>
      <c r="J97" s="62"/>
      <c r="K97" s="62"/>
      <c r="L97" s="62"/>
      <c r="M97" s="36"/>
      <c r="N97" s="58"/>
      <c r="O97" s="62"/>
      <c r="P97" s="62"/>
      <c r="Q97" s="62"/>
    </row>
    <row r="98" spans="2:31" ht="21" customHeight="1" x14ac:dyDescent="0.2">
      <c r="B98" s="192" t="s">
        <v>74</v>
      </c>
      <c r="C98" s="191" t="s">
        <v>287</v>
      </c>
      <c r="D98" s="179" t="s">
        <v>7</v>
      </c>
      <c r="E98" s="168">
        <v>1</v>
      </c>
      <c r="F98" s="169">
        <f>ROUNDUP(SUM(Q98:Q103),0)</f>
        <v>0</v>
      </c>
      <c r="G98" s="170">
        <f>F98*E98</f>
        <v>0</v>
      </c>
      <c r="H98" s="181"/>
      <c r="I98" s="181"/>
      <c r="J98" s="119"/>
      <c r="K98" s="116"/>
      <c r="L98" s="113"/>
      <c r="M98" s="36"/>
      <c r="N98" s="58"/>
      <c r="O98" s="62"/>
      <c r="P98" s="62"/>
      <c r="Q98" s="62"/>
      <c r="R98" s="25"/>
      <c r="S98" s="25"/>
      <c r="T98" s="25"/>
      <c r="U98" s="25"/>
      <c r="V98" s="25"/>
      <c r="W98" s="25"/>
      <c r="X98" s="25"/>
    </row>
    <row r="99" spans="2:31" ht="15.95" customHeight="1" x14ac:dyDescent="0.2">
      <c r="B99" s="192"/>
      <c r="C99" s="191"/>
      <c r="D99" s="179"/>
      <c r="E99" s="168"/>
      <c r="F99" s="169"/>
      <c r="G99" s="170"/>
      <c r="H99" s="181"/>
      <c r="I99" s="181"/>
      <c r="J99" s="119"/>
      <c r="K99" s="120"/>
      <c r="L99" s="113"/>
      <c r="M99" s="36"/>
      <c r="N99" s="58"/>
      <c r="O99" s="62"/>
      <c r="P99" s="62"/>
      <c r="Q99" s="62"/>
      <c r="R99" s="25"/>
      <c r="S99" s="25"/>
      <c r="T99" s="25"/>
      <c r="U99" s="25"/>
      <c r="V99" s="25"/>
      <c r="W99" s="25"/>
      <c r="X99" s="25"/>
    </row>
    <row r="100" spans="2:31" ht="10.5" customHeight="1" x14ac:dyDescent="0.2">
      <c r="B100" s="192"/>
      <c r="C100" s="191"/>
      <c r="D100" s="179"/>
      <c r="E100" s="168"/>
      <c r="F100" s="169"/>
      <c r="G100" s="170"/>
      <c r="H100" s="181"/>
      <c r="I100" s="181"/>
      <c r="J100" s="119"/>
      <c r="K100" s="121"/>
      <c r="L100" s="113"/>
      <c r="M100" s="36"/>
      <c r="N100" s="58"/>
      <c r="O100" s="62"/>
      <c r="P100" s="62"/>
      <c r="Q100" s="62"/>
      <c r="R100" s="25"/>
      <c r="S100" s="25"/>
      <c r="T100" s="25"/>
      <c r="U100" s="25"/>
      <c r="V100" s="25"/>
      <c r="W100" s="25"/>
      <c r="X100" s="25"/>
    </row>
    <row r="101" spans="2:31" ht="15.75" hidden="1" customHeight="1" x14ac:dyDescent="0.2">
      <c r="B101" s="192"/>
      <c r="C101" s="191"/>
      <c r="D101" s="179"/>
      <c r="E101" s="168"/>
      <c r="F101" s="169"/>
      <c r="G101" s="170"/>
      <c r="H101" s="181"/>
      <c r="I101" s="181"/>
      <c r="J101" s="119"/>
      <c r="K101" s="121"/>
      <c r="L101" s="113"/>
      <c r="M101" s="36"/>
      <c r="N101" s="58"/>
      <c r="O101" s="62"/>
      <c r="P101" s="62"/>
      <c r="Q101" s="62"/>
      <c r="R101" s="25"/>
      <c r="S101" s="25"/>
      <c r="T101" s="25"/>
      <c r="U101" s="25"/>
      <c r="V101" s="25"/>
      <c r="W101" s="25"/>
      <c r="X101" s="25"/>
    </row>
    <row r="102" spans="2:31" ht="15.95" customHeight="1" x14ac:dyDescent="0.2">
      <c r="B102" s="192"/>
      <c r="C102" s="191"/>
      <c r="D102" s="179"/>
      <c r="E102" s="168"/>
      <c r="F102" s="169"/>
      <c r="G102" s="170"/>
      <c r="H102" s="181"/>
      <c r="I102" s="181"/>
      <c r="J102" s="122"/>
      <c r="K102" s="123"/>
      <c r="L102" s="113"/>
      <c r="M102" s="36"/>
      <c r="N102" s="58"/>
      <c r="O102" s="62"/>
      <c r="P102" s="62"/>
      <c r="Q102" s="62"/>
      <c r="R102" s="25"/>
      <c r="S102" s="25"/>
      <c r="T102" s="25"/>
      <c r="U102" s="25"/>
      <c r="V102" s="25"/>
      <c r="W102" s="25"/>
      <c r="X102" s="25"/>
    </row>
    <row r="103" spans="2:31" ht="3" customHeight="1" x14ac:dyDescent="0.2">
      <c r="B103" s="192"/>
      <c r="C103" s="191"/>
      <c r="D103" s="179"/>
      <c r="E103" s="168"/>
      <c r="F103" s="169"/>
      <c r="G103" s="170"/>
      <c r="H103" s="181"/>
      <c r="I103" s="181"/>
      <c r="J103" s="115"/>
      <c r="K103" s="116"/>
      <c r="L103" s="113"/>
      <c r="M103" s="36"/>
      <c r="N103" s="58"/>
      <c r="O103" s="62"/>
      <c r="P103" s="62"/>
      <c r="Q103" s="62"/>
      <c r="R103" s="25"/>
      <c r="S103" s="25"/>
      <c r="T103" s="25"/>
      <c r="U103" s="25"/>
      <c r="V103" s="25"/>
      <c r="W103" s="25"/>
      <c r="X103" s="25"/>
    </row>
    <row r="104" spans="2:31" ht="28.5" x14ac:dyDescent="0.2">
      <c r="B104" s="53" t="s">
        <v>75</v>
      </c>
      <c r="C104" s="2" t="s">
        <v>288</v>
      </c>
      <c r="D104" s="50" t="s">
        <v>7</v>
      </c>
      <c r="E104" s="46">
        <v>1</v>
      </c>
      <c r="F104" s="47">
        <f t="shared" ref="F104" si="24">ROUNDUP(Q104,0)</f>
        <v>0</v>
      </c>
      <c r="G104" s="65">
        <f t="shared" ref="G104" si="25">F104*E104</f>
        <v>0</v>
      </c>
      <c r="H104" s="149"/>
      <c r="I104" s="36"/>
      <c r="J104" s="119"/>
      <c r="K104" s="36"/>
      <c r="L104" s="150"/>
      <c r="M104" s="36"/>
      <c r="N104" s="58"/>
      <c r="O104" s="62"/>
      <c r="P104" s="62"/>
      <c r="Q104" s="62"/>
      <c r="R104" s="25"/>
      <c r="S104" s="25"/>
      <c r="T104" s="25"/>
      <c r="U104" s="25"/>
      <c r="V104" s="25"/>
      <c r="W104" s="25"/>
      <c r="X104" s="25"/>
    </row>
    <row r="105" spans="2:31" ht="8.1" customHeight="1" x14ac:dyDescent="0.2">
      <c r="B105" s="54"/>
      <c r="D105" s="16"/>
      <c r="E105" s="12"/>
      <c r="F105" s="65"/>
      <c r="G105" s="65"/>
      <c r="H105" s="36"/>
      <c r="I105" s="36"/>
      <c r="J105" s="62"/>
      <c r="K105" s="62"/>
      <c r="L105" s="62"/>
      <c r="M105" s="36"/>
      <c r="N105" s="58"/>
      <c r="O105" s="62"/>
      <c r="P105" s="62"/>
      <c r="Q105" s="63"/>
      <c r="R105" s="25"/>
      <c r="S105" s="25"/>
      <c r="T105" s="25"/>
      <c r="U105" s="25"/>
      <c r="V105" s="25"/>
      <c r="W105" s="25"/>
      <c r="X105" s="25"/>
    </row>
    <row r="106" spans="2:31" ht="9.9499999999999993" customHeight="1" x14ac:dyDescent="0.2">
      <c r="B106" s="53"/>
      <c r="D106" s="50"/>
      <c r="E106" s="46"/>
      <c r="F106" s="70"/>
      <c r="G106" s="70"/>
      <c r="H106" s="36"/>
      <c r="I106" s="36"/>
      <c r="J106" s="62"/>
      <c r="K106" s="62"/>
      <c r="L106" s="62"/>
      <c r="M106" s="36"/>
      <c r="N106" s="58"/>
      <c r="O106" s="63"/>
      <c r="P106" s="63"/>
      <c r="Q106" s="63"/>
    </row>
    <row r="107" spans="2:31" ht="8.4499999999999993" customHeight="1" x14ac:dyDescent="0.2">
      <c r="B107" s="53"/>
      <c r="C107" s="15"/>
      <c r="D107" s="50"/>
      <c r="E107" s="46"/>
      <c r="F107" s="70"/>
      <c r="G107" s="70"/>
      <c r="H107" s="36"/>
      <c r="I107" s="36"/>
      <c r="J107" s="62"/>
      <c r="K107" s="62"/>
      <c r="L107" s="62"/>
      <c r="M107" s="36"/>
      <c r="N107" s="58"/>
      <c r="O107" s="63"/>
      <c r="P107" s="63"/>
      <c r="Q107" s="63"/>
    </row>
    <row r="108" spans="2:31" s="11" customFormat="1" ht="12" customHeight="1" x14ac:dyDescent="0.25">
      <c r="B108" s="159" t="s">
        <v>196</v>
      </c>
      <c r="C108" s="7" t="s">
        <v>77</v>
      </c>
      <c r="D108" s="8"/>
      <c r="E108" s="8"/>
      <c r="F108" s="19"/>
      <c r="G108" s="134"/>
      <c r="H108" s="36"/>
      <c r="I108" s="36"/>
      <c r="J108" s="62"/>
      <c r="K108" s="62"/>
      <c r="L108" s="62"/>
      <c r="M108" s="36"/>
      <c r="N108" s="58"/>
      <c r="O108" s="63"/>
      <c r="P108" s="63"/>
      <c r="Q108" s="63"/>
      <c r="R108" s="30"/>
      <c r="S108" s="30"/>
      <c r="T108" s="30"/>
      <c r="U108" s="30"/>
      <c r="V108" s="30"/>
      <c r="W108" s="30"/>
      <c r="X108" s="30"/>
      <c r="Y108" s="151"/>
      <c r="Z108" s="213"/>
      <c r="AA108" s="213"/>
      <c r="AB108" s="213"/>
      <c r="AC108" s="213"/>
      <c r="AD108" s="213"/>
      <c r="AE108" s="213"/>
    </row>
    <row r="109" spans="2:31" s="6" customFormat="1" ht="30" customHeight="1" x14ac:dyDescent="0.25">
      <c r="B109" s="53" t="s">
        <v>74</v>
      </c>
      <c r="C109" s="2" t="s">
        <v>78</v>
      </c>
      <c r="D109" s="3" t="s">
        <v>7</v>
      </c>
      <c r="E109" s="3">
        <v>1</v>
      </c>
      <c r="F109" s="47">
        <f t="shared" ref="F109:F110" si="26">ROUNDUP(Q109,0)</f>
        <v>0</v>
      </c>
      <c r="G109" s="65">
        <f t="shared" ref="G109:G110" si="27">F109*E109</f>
        <v>0</v>
      </c>
      <c r="H109" s="180"/>
      <c r="I109" s="180"/>
      <c r="J109" s="62"/>
      <c r="K109" s="62"/>
      <c r="L109" s="62"/>
      <c r="M109" s="36"/>
      <c r="N109" s="58"/>
      <c r="O109" s="63"/>
      <c r="P109" s="62"/>
      <c r="Q109" s="62"/>
      <c r="R109" s="30"/>
      <c r="S109" s="30"/>
      <c r="T109" s="30"/>
      <c r="U109" s="30"/>
      <c r="V109" s="30"/>
      <c r="W109" s="30"/>
      <c r="X109" s="30"/>
      <c r="Y109" s="137"/>
      <c r="Z109" s="213"/>
      <c r="AA109" s="213"/>
      <c r="AB109" s="213"/>
      <c r="AC109" s="213"/>
      <c r="AD109" s="213"/>
      <c r="AE109" s="213"/>
    </row>
    <row r="110" spans="2:31" s="6" customFormat="1" ht="23.45" customHeight="1" x14ac:dyDescent="0.25">
      <c r="B110" s="53" t="s">
        <v>75</v>
      </c>
      <c r="C110" s="1" t="s">
        <v>79</v>
      </c>
      <c r="D110" s="3" t="s">
        <v>7</v>
      </c>
      <c r="E110" s="3">
        <v>1</v>
      </c>
      <c r="F110" s="47">
        <f t="shared" si="26"/>
        <v>0</v>
      </c>
      <c r="G110" s="65">
        <f t="shared" si="27"/>
        <v>0</v>
      </c>
      <c r="H110" s="14"/>
      <c r="I110" s="144"/>
      <c r="J110" s="145"/>
      <c r="K110" s="14"/>
      <c r="L110" s="62"/>
      <c r="M110" s="36"/>
      <c r="N110" s="58"/>
      <c r="O110" s="63"/>
      <c r="P110" s="62"/>
      <c r="Q110" s="62"/>
      <c r="R110" s="30"/>
      <c r="S110" s="30"/>
      <c r="T110" s="30"/>
      <c r="U110" s="30"/>
      <c r="V110" s="30"/>
      <c r="W110" s="30"/>
      <c r="X110" s="30"/>
      <c r="Y110" s="152"/>
      <c r="Z110" s="213"/>
      <c r="AA110" s="213"/>
      <c r="AB110" s="213"/>
      <c r="AC110" s="213"/>
      <c r="AD110" s="213"/>
      <c r="AE110" s="213"/>
    </row>
    <row r="111" spans="2:31" ht="14.25" customHeight="1" x14ac:dyDescent="0.2">
      <c r="G111" s="20"/>
      <c r="J111" s="109"/>
      <c r="K111" s="109"/>
      <c r="L111" s="109"/>
      <c r="M111" s="36"/>
      <c r="N111" s="58"/>
      <c r="O111" s="63"/>
      <c r="P111" s="63"/>
      <c r="Q111" s="63"/>
    </row>
    <row r="112" spans="2:31" s="11" customFormat="1" ht="33" customHeight="1" x14ac:dyDescent="0.25">
      <c r="B112" s="159" t="s">
        <v>197</v>
      </c>
      <c r="C112" s="13" t="s">
        <v>264</v>
      </c>
      <c r="D112" s="8"/>
      <c r="E112" s="8"/>
      <c r="F112" s="19"/>
      <c r="G112" s="134"/>
      <c r="H112" s="36"/>
      <c r="I112" s="36"/>
      <c r="J112" s="62"/>
      <c r="K112" s="62"/>
      <c r="L112" s="62"/>
      <c r="M112" s="36"/>
      <c r="N112" s="58"/>
      <c r="O112" s="63"/>
      <c r="P112" s="63"/>
      <c r="Q112" s="63"/>
      <c r="R112" s="30"/>
      <c r="S112" s="30"/>
      <c r="T112" s="30"/>
      <c r="U112" s="30"/>
      <c r="V112" s="30"/>
      <c r="W112" s="30"/>
      <c r="X112" s="30"/>
      <c r="Y112" s="151"/>
      <c r="Z112" s="213"/>
      <c r="AA112" s="213"/>
      <c r="AB112" s="213"/>
      <c r="AC112" s="213"/>
      <c r="AD112" s="213"/>
      <c r="AE112" s="213"/>
    </row>
    <row r="113" spans="2:40" s="6" customFormat="1" ht="23.45" customHeight="1" x14ac:dyDescent="0.25">
      <c r="B113" s="53" t="s">
        <v>268</v>
      </c>
      <c r="C113" s="1" t="s">
        <v>263</v>
      </c>
      <c r="D113" s="3" t="s">
        <v>7</v>
      </c>
      <c r="E113" s="3">
        <v>1</v>
      </c>
      <c r="F113" s="47">
        <f t="shared" ref="F113:F117" si="28">ROUNDUP(Q113,0)</f>
        <v>0</v>
      </c>
      <c r="G113" s="65">
        <f t="shared" ref="G113:G117" si="29">F113*E113</f>
        <v>0</v>
      </c>
      <c r="H113" s="25"/>
      <c r="I113" s="25"/>
      <c r="J113" s="58"/>
      <c r="K113" s="62"/>
      <c r="L113" s="62"/>
      <c r="M113" s="36"/>
      <c r="N113" s="58"/>
      <c r="O113" s="63"/>
      <c r="P113" s="62"/>
      <c r="Q113" s="62"/>
      <c r="R113" s="30"/>
      <c r="S113" s="30"/>
      <c r="T113" s="30"/>
      <c r="U113" s="30"/>
      <c r="V113" s="30"/>
      <c r="W113" s="30"/>
      <c r="X113" s="30"/>
      <c r="Y113" s="152"/>
      <c r="Z113" s="213"/>
      <c r="AA113" s="213"/>
      <c r="AB113" s="213"/>
      <c r="AC113" s="213"/>
      <c r="AD113" s="213"/>
      <c r="AE113" s="213"/>
    </row>
    <row r="114" spans="2:40" s="6" customFormat="1" ht="23.45" customHeight="1" x14ac:dyDescent="0.25">
      <c r="B114" s="53" t="s">
        <v>269</v>
      </c>
      <c r="C114" s="1" t="s">
        <v>265</v>
      </c>
      <c r="D114" s="3" t="s">
        <v>7</v>
      </c>
      <c r="E114" s="3">
        <v>1</v>
      </c>
      <c r="F114" s="47">
        <f t="shared" ref="F114:F116" si="30">ROUNDUP(Q114,0)</f>
        <v>0</v>
      </c>
      <c r="G114" s="65">
        <f t="shared" ref="G114:G116" si="31">F114*E114</f>
        <v>0</v>
      </c>
      <c r="H114" s="25"/>
      <c r="I114" s="25"/>
      <c r="J114" s="58"/>
      <c r="K114" s="62"/>
      <c r="L114" s="62"/>
      <c r="M114" s="36"/>
      <c r="N114" s="58"/>
      <c r="O114" s="63"/>
      <c r="P114" s="62"/>
      <c r="Q114" s="62"/>
      <c r="R114" s="30"/>
      <c r="S114" s="30"/>
      <c r="T114" s="30"/>
      <c r="U114" s="30"/>
      <c r="V114" s="30"/>
      <c r="W114" s="30"/>
      <c r="X114" s="30"/>
      <c r="Y114" s="152"/>
      <c r="Z114" s="138"/>
      <c r="AA114" s="138"/>
      <c r="AB114" s="138"/>
      <c r="AC114" s="138"/>
      <c r="AD114" s="138"/>
      <c r="AE114" s="138"/>
    </row>
    <row r="115" spans="2:40" s="6" customFormat="1" ht="23.45" customHeight="1" x14ac:dyDescent="0.25">
      <c r="B115" s="53" t="s">
        <v>270</v>
      </c>
      <c r="C115" s="1" t="s">
        <v>266</v>
      </c>
      <c r="D115" s="3" t="s">
        <v>7</v>
      </c>
      <c r="E115" s="3">
        <v>1</v>
      </c>
      <c r="F115" s="47">
        <f t="shared" si="30"/>
        <v>0</v>
      </c>
      <c r="G115" s="65">
        <f t="shared" si="31"/>
        <v>0</v>
      </c>
      <c r="H115" s="25"/>
      <c r="I115" s="25"/>
      <c r="J115" s="58"/>
      <c r="K115" s="62"/>
      <c r="L115" s="62"/>
      <c r="M115" s="36"/>
      <c r="N115" s="58"/>
      <c r="O115" s="63"/>
      <c r="P115" s="62"/>
      <c r="Q115" s="62"/>
      <c r="R115" s="30"/>
      <c r="S115" s="30"/>
      <c r="T115" s="30"/>
      <c r="U115" s="30"/>
      <c r="V115" s="30"/>
      <c r="W115" s="30"/>
      <c r="X115" s="30"/>
      <c r="Y115" s="152"/>
      <c r="Z115" s="138"/>
      <c r="AA115" s="138"/>
      <c r="AB115" s="138"/>
      <c r="AC115" s="138"/>
      <c r="AD115" s="138"/>
      <c r="AE115" s="138"/>
    </row>
    <row r="116" spans="2:40" s="6" customFormat="1" ht="23.45" customHeight="1" x14ac:dyDescent="0.25">
      <c r="B116" s="53" t="s">
        <v>271</v>
      </c>
      <c r="C116" s="1" t="s">
        <v>267</v>
      </c>
      <c r="D116" s="3" t="s">
        <v>7</v>
      </c>
      <c r="E116" s="3">
        <v>1</v>
      </c>
      <c r="F116" s="47">
        <f t="shared" si="30"/>
        <v>0</v>
      </c>
      <c r="G116" s="65">
        <f t="shared" si="31"/>
        <v>0</v>
      </c>
      <c r="H116" s="25"/>
      <c r="I116" s="25"/>
      <c r="J116" s="58"/>
      <c r="K116" s="62"/>
      <c r="L116" s="62"/>
      <c r="M116" s="36"/>
      <c r="N116" s="58"/>
      <c r="O116" s="63"/>
      <c r="P116" s="62"/>
      <c r="Q116" s="62"/>
      <c r="R116" s="30"/>
      <c r="S116" s="30"/>
      <c r="T116" s="30"/>
      <c r="U116" s="30"/>
      <c r="V116" s="30"/>
      <c r="W116" s="30"/>
      <c r="X116" s="30"/>
      <c r="Y116" s="152"/>
      <c r="Z116" s="138"/>
      <c r="AA116" s="138"/>
      <c r="AB116" s="138"/>
      <c r="AC116" s="138"/>
      <c r="AD116" s="138"/>
      <c r="AE116" s="138"/>
    </row>
    <row r="117" spans="2:40" x14ac:dyDescent="0.2">
      <c r="B117" s="53" t="s">
        <v>272</v>
      </c>
      <c r="C117" s="1" t="s">
        <v>47</v>
      </c>
      <c r="D117" s="3" t="s">
        <v>7</v>
      </c>
      <c r="E117" s="3">
        <v>1</v>
      </c>
      <c r="F117" s="47">
        <f t="shared" si="28"/>
        <v>0</v>
      </c>
      <c r="G117" s="65">
        <f t="shared" si="29"/>
        <v>0</v>
      </c>
      <c r="H117" s="14"/>
      <c r="I117" s="144"/>
      <c r="J117" s="147"/>
      <c r="K117" s="14"/>
      <c r="L117" s="62"/>
      <c r="M117" s="36"/>
      <c r="N117" s="58"/>
      <c r="O117" s="63"/>
      <c r="P117" s="62"/>
      <c r="Q117" s="62"/>
    </row>
    <row r="118" spans="2:40" ht="14.25" customHeight="1" x14ac:dyDescent="0.2">
      <c r="B118" s="18"/>
      <c r="C118" s="15"/>
      <c r="D118" s="50"/>
      <c r="E118" s="46"/>
      <c r="F118" s="70"/>
      <c r="G118" s="70"/>
      <c r="H118" s="36"/>
      <c r="I118" s="36"/>
      <c r="J118" s="62"/>
      <c r="K118" s="62"/>
      <c r="L118" s="62"/>
      <c r="M118" s="36"/>
      <c r="N118" s="58"/>
      <c r="O118" s="63"/>
      <c r="P118" s="63"/>
      <c r="Q118" s="63"/>
    </row>
    <row r="119" spans="2:40" s="72" customFormat="1" ht="6" customHeight="1" x14ac:dyDescent="0.2">
      <c r="B119" s="158"/>
      <c r="C119" s="13"/>
      <c r="D119" s="68"/>
      <c r="E119" s="42"/>
      <c r="F119" s="69"/>
      <c r="G119" s="69"/>
      <c r="H119" s="36"/>
      <c r="I119" s="36"/>
      <c r="J119" s="62"/>
      <c r="K119" s="62"/>
      <c r="L119" s="62"/>
      <c r="M119" s="36"/>
      <c r="N119" s="58"/>
      <c r="O119" s="63"/>
      <c r="P119" s="63"/>
      <c r="Q119" s="63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</row>
    <row r="120" spans="2:40" s="71" customFormat="1" ht="14.25" customHeight="1" x14ac:dyDescent="0.2">
      <c r="B120" s="158" t="s">
        <v>198</v>
      </c>
      <c r="C120" s="13" t="s">
        <v>48</v>
      </c>
      <c r="D120" s="68"/>
      <c r="E120" s="42"/>
      <c r="F120" s="69"/>
      <c r="G120" s="69"/>
      <c r="H120" s="36"/>
      <c r="I120" s="36"/>
      <c r="J120" s="62"/>
      <c r="K120" s="62"/>
      <c r="L120" s="62"/>
      <c r="M120" s="36"/>
      <c r="N120" s="58"/>
      <c r="O120" s="63"/>
      <c r="P120" s="63"/>
      <c r="Q120" s="63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</row>
    <row r="121" spans="2:40" s="72" customFormat="1" x14ac:dyDescent="0.2">
      <c r="B121" s="53" t="s">
        <v>74</v>
      </c>
      <c r="C121" s="1" t="s">
        <v>50</v>
      </c>
      <c r="D121" s="3" t="s">
        <v>7</v>
      </c>
      <c r="E121" s="3">
        <v>1</v>
      </c>
      <c r="F121" s="47">
        <f t="shared" ref="F121:F122" si="32">ROUNDUP(Q121,0)</f>
        <v>0</v>
      </c>
      <c r="G121" s="65">
        <f t="shared" ref="G121:G122" si="33">F121*E121</f>
        <v>0</v>
      </c>
      <c r="H121" s="25"/>
      <c r="I121" s="25"/>
      <c r="J121" s="58"/>
      <c r="K121" s="62"/>
      <c r="L121" s="62"/>
      <c r="M121" s="36"/>
      <c r="N121" s="58"/>
      <c r="O121" s="63"/>
      <c r="P121" s="62"/>
      <c r="Q121" s="62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</row>
    <row r="122" spans="2:40" s="72" customFormat="1" x14ac:dyDescent="0.2">
      <c r="B122" s="53" t="s">
        <v>75</v>
      </c>
      <c r="C122" s="1" t="s">
        <v>49</v>
      </c>
      <c r="D122" s="3" t="s">
        <v>7</v>
      </c>
      <c r="E122" s="3">
        <v>1</v>
      </c>
      <c r="F122" s="47">
        <f t="shared" si="32"/>
        <v>0</v>
      </c>
      <c r="G122" s="65">
        <f t="shared" si="33"/>
        <v>0</v>
      </c>
      <c r="H122" s="14"/>
      <c r="I122" s="144"/>
      <c r="J122" s="145"/>
      <c r="K122" s="14"/>
      <c r="L122" s="62"/>
      <c r="M122" s="36"/>
      <c r="N122" s="58"/>
      <c r="O122" s="63"/>
      <c r="P122" s="62"/>
      <c r="Q122" s="62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</row>
    <row r="123" spans="2:40" s="72" customFormat="1" ht="5.45" customHeight="1" x14ac:dyDescent="0.2">
      <c r="B123" s="18"/>
      <c r="C123" s="15"/>
      <c r="D123" s="4"/>
      <c r="E123" s="4"/>
      <c r="F123" s="20"/>
      <c r="G123" s="132"/>
      <c r="H123" s="36"/>
      <c r="I123" s="36"/>
      <c r="J123" s="62"/>
      <c r="K123" s="62"/>
      <c r="L123" s="62"/>
      <c r="M123" s="36"/>
      <c r="N123" s="58"/>
      <c r="O123" s="63"/>
      <c r="P123" s="63"/>
      <c r="Q123" s="63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</row>
    <row r="124" spans="2:40" s="71" customFormat="1" x14ac:dyDescent="0.2">
      <c r="B124" s="44"/>
      <c r="C124" s="44"/>
      <c r="D124" s="68"/>
      <c r="E124" s="42"/>
      <c r="F124" s="69"/>
      <c r="G124" s="69"/>
      <c r="H124" s="36"/>
      <c r="I124" s="36"/>
      <c r="J124" s="62"/>
      <c r="K124" s="62"/>
      <c r="L124" s="62"/>
      <c r="M124" s="36"/>
      <c r="N124" s="58"/>
      <c r="O124" s="63"/>
      <c r="P124" s="63"/>
      <c r="Q124" s="63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</row>
    <row r="125" spans="2:40" s="71" customFormat="1" x14ac:dyDescent="0.2">
      <c r="B125" s="158" t="s">
        <v>199</v>
      </c>
      <c r="C125" s="13" t="s">
        <v>274</v>
      </c>
      <c r="D125" s="68"/>
      <c r="E125" s="42"/>
      <c r="F125" s="69"/>
      <c r="G125" s="69"/>
      <c r="H125" s="36"/>
      <c r="I125" s="36"/>
      <c r="J125" s="62"/>
      <c r="K125" s="62"/>
      <c r="L125" s="62"/>
      <c r="M125" s="36"/>
      <c r="N125" s="58"/>
      <c r="O125" s="63"/>
      <c r="P125" s="63"/>
      <c r="Q125" s="63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</row>
    <row r="126" spans="2:40" s="71" customFormat="1" x14ac:dyDescent="0.2">
      <c r="B126" s="53" t="s">
        <v>74</v>
      </c>
      <c r="C126" s="1" t="s">
        <v>275</v>
      </c>
      <c r="D126" s="3" t="s">
        <v>7</v>
      </c>
      <c r="E126" s="3">
        <v>1</v>
      </c>
      <c r="F126" s="47">
        <f t="shared" ref="F126:F127" si="34">ROUNDUP(Q126,0)</f>
        <v>0</v>
      </c>
      <c r="G126" s="65">
        <f t="shared" ref="G126:G127" si="35">F126*E126</f>
        <v>0</v>
      </c>
      <c r="H126" s="36"/>
      <c r="I126" s="36"/>
      <c r="J126" s="62"/>
      <c r="K126" s="62"/>
      <c r="L126" s="62"/>
      <c r="M126" s="36"/>
      <c r="N126" s="58"/>
      <c r="O126" s="63"/>
      <c r="P126" s="63"/>
      <c r="Q126" s="63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</row>
    <row r="127" spans="2:40" s="71" customFormat="1" x14ac:dyDescent="0.2">
      <c r="B127" s="53" t="s">
        <v>75</v>
      </c>
      <c r="C127" s="1" t="s">
        <v>276</v>
      </c>
      <c r="D127" s="3" t="s">
        <v>7</v>
      </c>
      <c r="E127" s="3">
        <v>1</v>
      </c>
      <c r="F127" s="47">
        <f t="shared" si="34"/>
        <v>0</v>
      </c>
      <c r="G127" s="65">
        <f t="shared" si="35"/>
        <v>0</v>
      </c>
      <c r="H127" s="36"/>
      <c r="I127" s="36"/>
      <c r="J127" s="62"/>
      <c r="K127" s="62"/>
      <c r="L127" s="62"/>
      <c r="M127" s="36"/>
      <c r="N127" s="58"/>
      <c r="O127" s="63"/>
      <c r="P127" s="63"/>
      <c r="Q127" s="63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</row>
    <row r="128" spans="2:40" s="71" customFormat="1" x14ac:dyDescent="0.2">
      <c r="B128" s="158"/>
      <c r="C128" s="13"/>
      <c r="D128" s="167"/>
      <c r="E128" s="41"/>
      <c r="F128" s="69"/>
      <c r="G128" s="69"/>
      <c r="H128" s="36"/>
      <c r="I128" s="36"/>
      <c r="J128" s="62"/>
      <c r="K128" s="62"/>
      <c r="L128" s="62"/>
      <c r="M128" s="36"/>
      <c r="N128" s="58"/>
      <c r="O128" s="63"/>
      <c r="P128" s="63"/>
      <c r="Q128" s="63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</row>
    <row r="129" spans="1:40" s="71" customFormat="1" x14ac:dyDescent="0.2">
      <c r="B129" s="158" t="s">
        <v>273</v>
      </c>
      <c r="C129" s="13" t="s">
        <v>51</v>
      </c>
      <c r="D129" s="167"/>
      <c r="E129" s="41"/>
      <c r="F129" s="69"/>
      <c r="G129" s="69"/>
      <c r="H129" s="36"/>
      <c r="I129" s="36"/>
      <c r="J129" s="62"/>
      <c r="K129" s="62"/>
      <c r="L129" s="62"/>
      <c r="M129" s="36"/>
      <c r="N129" s="58"/>
      <c r="O129" s="63"/>
      <c r="P129" s="63"/>
      <c r="Q129" s="63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</row>
    <row r="130" spans="1:40" s="72" customFormat="1" x14ac:dyDescent="0.2">
      <c r="B130" s="53" t="s">
        <v>74</v>
      </c>
      <c r="C130" s="1" t="s">
        <v>53</v>
      </c>
      <c r="D130" s="3" t="s">
        <v>7</v>
      </c>
      <c r="E130" s="3">
        <v>-1</v>
      </c>
      <c r="F130" s="47">
        <f>-ROUNDUP(Q130,0)</f>
        <v>0</v>
      </c>
      <c r="G130" s="65">
        <f t="shared" ref="G130" si="36">F130*E130</f>
        <v>0</v>
      </c>
      <c r="H130" s="25"/>
      <c r="I130" s="25"/>
      <c r="J130" s="58"/>
      <c r="K130" s="62"/>
      <c r="L130" s="62"/>
      <c r="M130" s="36"/>
      <c r="N130" s="58"/>
      <c r="O130" s="63"/>
      <c r="P130" s="62"/>
      <c r="Q130" s="62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</row>
    <row r="131" spans="1:40" s="72" customFormat="1" ht="15" thickBot="1" x14ac:dyDescent="0.25">
      <c r="B131" s="53" t="s">
        <v>75</v>
      </c>
      <c r="C131" s="1" t="s">
        <v>52</v>
      </c>
      <c r="D131" s="3" t="s">
        <v>7</v>
      </c>
      <c r="E131" s="3">
        <v>1</v>
      </c>
      <c r="F131" s="47">
        <f t="shared" ref="F131" si="37">ROUNDUP(Q131,0)</f>
        <v>0</v>
      </c>
      <c r="G131" s="65">
        <f t="shared" ref="G131" si="38">F131*E131</f>
        <v>0</v>
      </c>
      <c r="H131" s="14"/>
      <c r="I131" s="144"/>
      <c r="J131" s="145"/>
      <c r="K131" s="14"/>
      <c r="L131" s="62"/>
      <c r="M131" s="36"/>
      <c r="N131" s="58"/>
      <c r="O131" s="63"/>
      <c r="P131" s="62"/>
      <c r="Q131" s="62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</row>
    <row r="132" spans="1:40" ht="15.6" customHeight="1" thickBot="1" x14ac:dyDescent="0.25">
      <c r="B132" s="53"/>
      <c r="C132" s="55" t="s">
        <v>262</v>
      </c>
      <c r="D132" s="50"/>
      <c r="E132" s="46"/>
      <c r="F132" s="47"/>
      <c r="G132" s="128">
        <f>SUM(G98:G131)</f>
        <v>0</v>
      </c>
      <c r="H132" s="36"/>
      <c r="I132" s="36"/>
      <c r="J132" s="62"/>
      <c r="K132" s="62"/>
      <c r="L132" s="62"/>
      <c r="M132" s="36"/>
      <c r="N132" s="58"/>
      <c r="O132" s="62"/>
      <c r="P132" s="141"/>
      <c r="Q132" s="141"/>
      <c r="R132" s="25"/>
      <c r="S132" s="25"/>
      <c r="T132" s="25"/>
      <c r="U132" s="25"/>
      <c r="V132" s="25"/>
      <c r="W132" s="25"/>
      <c r="X132" s="25"/>
    </row>
    <row r="133" spans="1:40" s="44" customFormat="1" ht="3" customHeight="1" x14ac:dyDescent="0.2">
      <c r="B133" s="54"/>
      <c r="C133" s="25"/>
      <c r="D133" s="42"/>
      <c r="E133" s="42"/>
      <c r="F133" s="64"/>
      <c r="G133" s="131"/>
      <c r="H133" s="41"/>
      <c r="I133" s="41"/>
      <c r="J133" s="110"/>
      <c r="K133" s="110"/>
      <c r="L133" s="110"/>
      <c r="M133" s="41"/>
      <c r="N133" s="111"/>
      <c r="O133" s="110"/>
      <c r="P133" s="110"/>
      <c r="Q133" s="114"/>
    </row>
    <row r="134" spans="1:40" s="44" customFormat="1" x14ac:dyDescent="0.2">
      <c r="B134" s="40"/>
      <c r="C134" s="25"/>
      <c r="D134" s="42" t="s">
        <v>3</v>
      </c>
      <c r="E134" s="42" t="s">
        <v>4</v>
      </c>
      <c r="F134" s="43" t="s">
        <v>5</v>
      </c>
      <c r="G134" s="127" t="s">
        <v>6</v>
      </c>
      <c r="H134" s="30"/>
      <c r="I134" s="30"/>
      <c r="J134" s="30"/>
      <c r="K134" s="30"/>
      <c r="L134" s="62"/>
      <c r="M134" s="36"/>
      <c r="N134" s="58"/>
      <c r="O134" s="62"/>
      <c r="P134" s="62"/>
      <c r="Q134" s="63"/>
    </row>
    <row r="135" spans="1:40" ht="13.5" customHeight="1" x14ac:dyDescent="0.2">
      <c r="B135" s="44">
        <v>8</v>
      </c>
      <c r="C135" s="45" t="s">
        <v>100</v>
      </c>
      <c r="D135" s="46"/>
      <c r="E135" s="46"/>
      <c r="F135" s="47"/>
      <c r="G135" s="65"/>
      <c r="H135" s="36"/>
      <c r="I135" s="36"/>
      <c r="J135" s="62"/>
      <c r="K135" s="62"/>
      <c r="L135" s="62"/>
      <c r="M135" s="36"/>
      <c r="N135" s="58"/>
      <c r="O135" s="63"/>
      <c r="P135" s="63"/>
      <c r="Q135" s="63"/>
      <c r="R135" s="25"/>
      <c r="S135" s="25"/>
      <c r="T135" s="25"/>
      <c r="U135" s="25"/>
      <c r="V135" s="25"/>
      <c r="W135" s="25"/>
      <c r="X135" s="25"/>
    </row>
    <row r="136" spans="1:40" ht="13.5" customHeight="1" x14ac:dyDescent="0.2">
      <c r="A136" s="182">
        <v>12.2</v>
      </c>
      <c r="B136" s="189" t="s">
        <v>201</v>
      </c>
      <c r="C136" s="190" t="s">
        <v>80</v>
      </c>
      <c r="D136" s="168" t="s">
        <v>7</v>
      </c>
      <c r="E136" s="168">
        <v>1</v>
      </c>
      <c r="F136" s="169">
        <f>ROUNDUP(SUM(Q136:Q137),0)</f>
        <v>0</v>
      </c>
      <c r="G136" s="170">
        <f>F136*E136</f>
        <v>0</v>
      </c>
      <c r="H136" s="36"/>
      <c r="I136" s="36"/>
      <c r="J136" s="58"/>
      <c r="K136" s="115"/>
      <c r="L136" s="62"/>
      <c r="M136" s="36"/>
      <c r="N136" s="58"/>
      <c r="O136" s="63"/>
      <c r="P136" s="62"/>
      <c r="Q136" s="62"/>
      <c r="R136" s="25"/>
      <c r="S136" s="25"/>
      <c r="T136" s="25"/>
      <c r="U136" s="25"/>
      <c r="V136" s="25"/>
      <c r="W136" s="25"/>
      <c r="X136" s="25"/>
    </row>
    <row r="137" spans="1:40" ht="13.5" customHeight="1" x14ac:dyDescent="0.2">
      <c r="A137" s="182"/>
      <c r="B137" s="189"/>
      <c r="C137" s="190"/>
      <c r="D137" s="168"/>
      <c r="E137" s="168"/>
      <c r="F137" s="169"/>
      <c r="G137" s="170"/>
      <c r="H137" s="36"/>
      <c r="I137" s="36"/>
      <c r="J137" s="62"/>
      <c r="K137" s="62"/>
      <c r="L137" s="62"/>
      <c r="M137" s="36"/>
      <c r="N137" s="58"/>
      <c r="O137" s="63"/>
      <c r="P137" s="62"/>
      <c r="Q137" s="62"/>
      <c r="R137" s="25"/>
      <c r="S137" s="25"/>
      <c r="T137" s="25"/>
      <c r="U137" s="25"/>
      <c r="V137" s="25"/>
      <c r="W137" s="25"/>
      <c r="X137" s="25"/>
    </row>
    <row r="138" spans="1:40" ht="13.5" customHeight="1" x14ac:dyDescent="0.2">
      <c r="A138" s="36"/>
      <c r="B138" s="31" t="s">
        <v>202</v>
      </c>
      <c r="C138" s="166" t="s">
        <v>281</v>
      </c>
      <c r="D138" s="168" t="s">
        <v>7</v>
      </c>
      <c r="E138" s="168">
        <v>1</v>
      </c>
      <c r="F138" s="169">
        <f>ROUNDUP(SUM(Q138:Q139),0)</f>
        <v>0</v>
      </c>
      <c r="G138" s="170">
        <f>F138*E138</f>
        <v>0</v>
      </c>
      <c r="H138" s="36"/>
      <c r="I138" s="36"/>
      <c r="J138" s="62"/>
      <c r="K138" s="62"/>
      <c r="L138" s="62"/>
      <c r="M138" s="36"/>
      <c r="N138" s="58"/>
      <c r="O138" s="63"/>
      <c r="P138" s="62"/>
      <c r="Q138" s="62"/>
      <c r="R138" s="25"/>
      <c r="S138" s="25"/>
      <c r="T138" s="25"/>
      <c r="U138" s="25"/>
      <c r="V138" s="25"/>
      <c r="W138" s="25"/>
      <c r="X138" s="25"/>
    </row>
    <row r="139" spans="1:40" ht="13.5" customHeight="1" x14ac:dyDescent="0.2">
      <c r="A139" s="36"/>
      <c r="B139" s="36" t="s">
        <v>203</v>
      </c>
      <c r="C139" s="166" t="s">
        <v>282</v>
      </c>
      <c r="D139" s="168"/>
      <c r="E139" s="168"/>
      <c r="F139" s="169"/>
      <c r="G139" s="170"/>
      <c r="H139" s="36"/>
      <c r="I139" s="36"/>
      <c r="J139" s="62"/>
      <c r="K139" s="62"/>
      <c r="L139" s="62"/>
      <c r="M139" s="36"/>
      <c r="N139" s="58"/>
      <c r="O139" s="63"/>
      <c r="P139" s="62"/>
      <c r="Q139" s="62"/>
      <c r="R139" s="25"/>
      <c r="S139" s="25"/>
      <c r="T139" s="25"/>
      <c r="U139" s="25"/>
      <c r="V139" s="25"/>
      <c r="W139" s="25"/>
      <c r="X139" s="25"/>
    </row>
    <row r="140" spans="1:40" x14ac:dyDescent="0.2">
      <c r="A140" s="25">
        <v>12.6</v>
      </c>
      <c r="B140" s="36" t="s">
        <v>204</v>
      </c>
      <c r="C140" s="12" t="s">
        <v>81</v>
      </c>
      <c r="D140" s="50" t="s">
        <v>7</v>
      </c>
      <c r="E140" s="46">
        <v>1</v>
      </c>
      <c r="F140" s="47">
        <f t="shared" ref="F140:F144" si="39">ROUNDUP(Q140,0)</f>
        <v>0</v>
      </c>
      <c r="G140" s="65">
        <f t="shared" ref="G140" si="40">F140*E140</f>
        <v>0</v>
      </c>
      <c r="H140" s="36"/>
      <c r="I140" s="36"/>
      <c r="J140" s="62"/>
      <c r="K140" s="62"/>
      <c r="L140" s="62"/>
      <c r="M140" s="60"/>
      <c r="N140" s="58"/>
      <c r="O140" s="63"/>
      <c r="P140" s="62"/>
      <c r="Q140" s="62"/>
      <c r="R140" s="25"/>
      <c r="S140" s="25"/>
      <c r="T140" s="25"/>
      <c r="U140" s="25"/>
      <c r="V140" s="25"/>
      <c r="W140" s="25"/>
      <c r="X140" s="25"/>
    </row>
    <row r="141" spans="1:40" x14ac:dyDescent="0.2">
      <c r="A141" s="25" t="s">
        <v>141</v>
      </c>
      <c r="B141" s="31" t="s">
        <v>277</v>
      </c>
      <c r="C141" s="14" t="s">
        <v>200</v>
      </c>
      <c r="D141" s="50" t="s">
        <v>7</v>
      </c>
      <c r="E141" s="46">
        <v>1</v>
      </c>
      <c r="F141" s="47">
        <f t="shared" si="39"/>
        <v>0</v>
      </c>
      <c r="G141" s="65">
        <f t="shared" ref="G141:G144" si="41">F141*E141</f>
        <v>0</v>
      </c>
      <c r="H141" s="36"/>
      <c r="I141" s="36"/>
      <c r="J141" s="62"/>
      <c r="K141" s="62"/>
      <c r="L141" s="62"/>
      <c r="M141" s="36"/>
      <c r="N141" s="58"/>
      <c r="O141" s="63"/>
      <c r="P141" s="62"/>
      <c r="Q141" s="62"/>
      <c r="R141" s="25"/>
      <c r="S141" s="25"/>
      <c r="T141" s="25"/>
      <c r="U141" s="25"/>
      <c r="V141" s="25"/>
      <c r="W141" s="25"/>
      <c r="X141" s="25"/>
    </row>
    <row r="142" spans="1:40" x14ac:dyDescent="0.2">
      <c r="A142" s="25">
        <v>12.8</v>
      </c>
      <c r="B142" s="31" t="s">
        <v>278</v>
      </c>
      <c r="C142" s="14" t="s">
        <v>82</v>
      </c>
      <c r="D142" s="46" t="s">
        <v>7</v>
      </c>
      <c r="E142" s="46">
        <v>1</v>
      </c>
      <c r="F142" s="47">
        <f t="shared" si="39"/>
        <v>0</v>
      </c>
      <c r="G142" s="65">
        <f t="shared" si="41"/>
        <v>0</v>
      </c>
      <c r="H142" s="36"/>
      <c r="I142" s="36"/>
      <c r="J142" s="62"/>
      <c r="K142" s="62"/>
      <c r="L142" s="62"/>
      <c r="M142" s="36"/>
      <c r="N142" s="58"/>
      <c r="O142" s="63"/>
      <c r="P142" s="62"/>
      <c r="Q142" s="62"/>
      <c r="R142" s="25"/>
      <c r="S142" s="25"/>
      <c r="T142" s="25"/>
      <c r="U142" s="25"/>
      <c r="V142" s="25"/>
      <c r="W142" s="25"/>
      <c r="X142" s="25"/>
    </row>
    <row r="143" spans="1:40" x14ac:dyDescent="0.2">
      <c r="A143" s="25" t="s">
        <v>140</v>
      </c>
      <c r="B143" s="31" t="s">
        <v>279</v>
      </c>
      <c r="C143" s="15" t="s">
        <v>85</v>
      </c>
      <c r="D143" s="50" t="s">
        <v>7</v>
      </c>
      <c r="E143" s="73">
        <v>1</v>
      </c>
      <c r="F143" s="47">
        <f t="shared" si="39"/>
        <v>0</v>
      </c>
      <c r="G143" s="65">
        <f t="shared" ref="G143" si="42">F143*E143</f>
        <v>0</v>
      </c>
      <c r="H143" s="36"/>
      <c r="I143" s="36"/>
      <c r="J143" s="62"/>
      <c r="K143" s="62"/>
      <c r="L143" s="62"/>
      <c r="M143" s="36"/>
      <c r="N143" s="58"/>
      <c r="O143" s="63"/>
      <c r="P143" s="62"/>
      <c r="Q143" s="62"/>
      <c r="R143" s="25"/>
      <c r="S143" s="25"/>
      <c r="T143" s="25"/>
      <c r="U143" s="25"/>
      <c r="V143" s="25"/>
      <c r="W143" s="25"/>
      <c r="X143" s="25"/>
    </row>
    <row r="144" spans="1:40" ht="29.25" thickBot="1" x14ac:dyDescent="0.25">
      <c r="A144" s="25">
        <v>14</v>
      </c>
      <c r="B144" s="31" t="s">
        <v>280</v>
      </c>
      <c r="C144" s="15" t="s">
        <v>40</v>
      </c>
      <c r="D144" s="50" t="s">
        <v>7</v>
      </c>
      <c r="E144" s="73">
        <v>1</v>
      </c>
      <c r="F144" s="47">
        <f t="shared" si="39"/>
        <v>0</v>
      </c>
      <c r="G144" s="65">
        <f t="shared" si="41"/>
        <v>0</v>
      </c>
      <c r="H144" s="36"/>
      <c r="I144" s="36"/>
      <c r="J144" s="62"/>
      <c r="K144" s="62"/>
      <c r="L144" s="62"/>
      <c r="M144" s="36"/>
      <c r="N144" s="58"/>
      <c r="O144" s="63"/>
      <c r="P144" s="62"/>
      <c r="Q144" s="62"/>
      <c r="R144" s="25"/>
      <c r="S144" s="25"/>
      <c r="T144" s="25"/>
      <c r="U144" s="25"/>
      <c r="V144" s="25"/>
      <c r="W144" s="25"/>
      <c r="X144" s="25"/>
    </row>
    <row r="145" spans="2:40" ht="15.6" customHeight="1" thickBot="1" x14ac:dyDescent="0.25">
      <c r="C145" s="55" t="s">
        <v>99</v>
      </c>
      <c r="D145" s="50"/>
      <c r="E145" s="46"/>
      <c r="F145" s="47"/>
      <c r="G145" s="128">
        <f>SUM(G136:G144)</f>
        <v>0</v>
      </c>
      <c r="H145" s="36"/>
      <c r="I145" s="36"/>
      <c r="J145" s="62"/>
      <c r="K145" s="62"/>
      <c r="L145" s="62"/>
      <c r="M145" s="36"/>
      <c r="N145" s="58"/>
      <c r="O145" s="62"/>
      <c r="P145" s="141"/>
      <c r="Q145" s="141"/>
      <c r="R145" s="25"/>
      <c r="S145" s="25"/>
      <c r="T145" s="25"/>
      <c r="U145" s="25"/>
      <c r="V145" s="25"/>
      <c r="W145" s="25"/>
      <c r="X145" s="25"/>
    </row>
    <row r="146" spans="2:40" s="44" customFormat="1" ht="3" customHeight="1" x14ac:dyDescent="0.2">
      <c r="B146" s="35" t="s">
        <v>278</v>
      </c>
      <c r="C146" s="25"/>
      <c r="D146" s="42"/>
      <c r="E146" s="42"/>
      <c r="F146" s="64"/>
      <c r="G146" s="131"/>
      <c r="H146" s="41"/>
      <c r="I146" s="41"/>
      <c r="J146" s="110"/>
      <c r="K146" s="110"/>
      <c r="L146" s="110"/>
      <c r="M146" s="41"/>
      <c r="N146" s="111"/>
      <c r="O146" s="110"/>
      <c r="P146" s="110"/>
      <c r="Q146" s="114"/>
    </row>
    <row r="147" spans="2:40" s="76" customFormat="1" ht="16.5" customHeight="1" x14ac:dyDescent="0.2">
      <c r="B147" s="223" t="s">
        <v>39</v>
      </c>
      <c r="C147" s="224"/>
      <c r="D147" s="74"/>
      <c r="E147" s="74"/>
      <c r="F147" s="75"/>
      <c r="G147" s="75"/>
      <c r="H147" s="153"/>
      <c r="I147" s="153"/>
      <c r="J147" s="124"/>
      <c r="K147" s="124"/>
      <c r="L147" s="124"/>
      <c r="M147" s="154"/>
      <c r="N147" s="125"/>
      <c r="O147" s="126"/>
      <c r="P147" s="126"/>
      <c r="Q147" s="126"/>
      <c r="R147" s="153"/>
      <c r="S147" s="153"/>
      <c r="T147" s="153"/>
      <c r="U147" s="15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</row>
    <row r="148" spans="2:40" ht="17.25" x14ac:dyDescent="0.2">
      <c r="D148" s="177" t="s">
        <v>8</v>
      </c>
      <c r="E148" s="177"/>
      <c r="F148" s="178">
        <f>G145+G132+G92+G84+G74+G47+G32+G24</f>
        <v>0</v>
      </c>
      <c r="G148" s="178"/>
      <c r="H148" s="155"/>
      <c r="I148" s="155"/>
      <c r="J148" s="109"/>
      <c r="K148" s="109"/>
      <c r="L148" s="109"/>
      <c r="M148" s="171"/>
      <c r="N148" s="171"/>
      <c r="O148" s="156"/>
      <c r="P148" s="156"/>
      <c r="Q148" s="156"/>
      <c r="R148" s="25"/>
      <c r="S148" s="25"/>
      <c r="T148" s="25"/>
      <c r="U148" s="25"/>
      <c r="V148" s="25"/>
      <c r="W148" s="25"/>
      <c r="X148" s="25"/>
    </row>
    <row r="149" spans="2:40" ht="17.25" x14ac:dyDescent="0.2">
      <c r="D149" s="177" t="s">
        <v>10</v>
      </c>
      <c r="E149" s="177"/>
      <c r="F149" s="178">
        <f>F148*0.2</f>
        <v>0</v>
      </c>
      <c r="G149" s="178"/>
      <c r="H149" s="155"/>
      <c r="I149" s="155"/>
      <c r="J149" s="109"/>
      <c r="K149" s="109"/>
      <c r="L149" s="109"/>
      <c r="M149" s="171"/>
      <c r="N149" s="171"/>
      <c r="O149" s="157"/>
      <c r="P149" s="157"/>
      <c r="Q149" s="157"/>
      <c r="R149" s="25"/>
      <c r="S149" s="25"/>
      <c r="T149" s="25"/>
      <c r="U149" s="25"/>
      <c r="V149" s="25"/>
      <c r="W149" s="25"/>
      <c r="X149" s="25"/>
    </row>
    <row r="150" spans="2:40" ht="17.25" x14ac:dyDescent="0.2">
      <c r="D150" s="177" t="s">
        <v>9</v>
      </c>
      <c r="E150" s="177"/>
      <c r="F150" s="178">
        <f>F148+F149</f>
        <v>0</v>
      </c>
      <c r="G150" s="178"/>
      <c r="H150" s="155"/>
      <c r="I150" s="155"/>
      <c r="J150" s="109"/>
      <c r="K150" s="109"/>
      <c r="L150" s="109"/>
      <c r="M150" s="171"/>
      <c r="N150" s="171"/>
      <c r="O150" s="156"/>
      <c r="P150" s="156"/>
      <c r="Q150" s="156"/>
      <c r="R150" s="25"/>
      <c r="S150" s="25"/>
      <c r="T150" s="25"/>
      <c r="U150" s="25"/>
      <c r="V150" s="25"/>
      <c r="W150" s="25"/>
      <c r="X150" s="25"/>
    </row>
    <row r="151" spans="2:40" x14ac:dyDescent="0.2">
      <c r="G151" s="20"/>
      <c r="J151" s="109"/>
      <c r="K151" s="109"/>
      <c r="L151" s="109"/>
      <c r="M151" s="36"/>
      <c r="N151" s="58"/>
      <c r="O151" s="63"/>
      <c r="P151" s="63"/>
      <c r="Q151" s="63"/>
    </row>
    <row r="152" spans="2:40" x14ac:dyDescent="0.2">
      <c r="G152" s="20"/>
      <c r="J152" s="109"/>
      <c r="K152" s="109"/>
      <c r="L152" s="109"/>
      <c r="M152" s="36"/>
      <c r="N152" s="58"/>
      <c r="O152" s="63"/>
      <c r="P152" s="63"/>
      <c r="Q152" s="63"/>
      <c r="R152" s="25"/>
      <c r="S152" s="25"/>
      <c r="T152" s="25"/>
      <c r="U152" s="25"/>
      <c r="V152" s="25"/>
      <c r="W152" s="25"/>
      <c r="X152" s="25"/>
    </row>
    <row r="153" spans="2:40" ht="15" thickBot="1" x14ac:dyDescent="0.3">
      <c r="B153" s="6"/>
      <c r="C153" s="6"/>
      <c r="D153" s="27"/>
      <c r="E153" s="27"/>
      <c r="F153" s="28"/>
      <c r="G153" s="28"/>
      <c r="J153" s="109"/>
      <c r="K153" s="109"/>
      <c r="L153" s="109"/>
      <c r="M153" s="36"/>
      <c r="N153" s="58"/>
      <c r="O153" s="63"/>
      <c r="P153" s="63"/>
      <c r="Q153" s="63"/>
      <c r="R153" s="25"/>
      <c r="S153" s="25"/>
      <c r="T153" s="25"/>
      <c r="U153" s="25"/>
      <c r="V153" s="25"/>
      <c r="W153" s="25"/>
      <c r="X153" s="25"/>
    </row>
    <row r="154" spans="2:40" ht="35.25" customHeight="1" thickBot="1" x14ac:dyDescent="0.3">
      <c r="B154" s="6"/>
      <c r="C154" s="172" t="s">
        <v>102</v>
      </c>
      <c r="D154" s="172"/>
      <c r="E154" s="172"/>
      <c r="F154" s="29"/>
      <c r="G154" s="161">
        <f>F148</f>
        <v>0</v>
      </c>
      <c r="J154" s="109"/>
      <c r="K154" s="109"/>
      <c r="L154" s="109"/>
      <c r="M154" s="36"/>
      <c r="N154" s="58"/>
      <c r="O154" s="63"/>
      <c r="P154" s="63"/>
      <c r="Q154" s="63"/>
      <c r="R154" s="25"/>
      <c r="S154" s="25"/>
      <c r="T154" s="25"/>
      <c r="U154" s="25"/>
      <c r="V154" s="25"/>
      <c r="W154" s="25"/>
      <c r="X154" s="25"/>
    </row>
    <row r="155" spans="2:40" ht="15" thickBot="1" x14ac:dyDescent="0.3">
      <c r="B155" s="6"/>
      <c r="C155" s="172" t="s">
        <v>105</v>
      </c>
      <c r="D155" s="172"/>
      <c r="E155" s="172"/>
      <c r="F155" s="29"/>
      <c r="G155" s="135">
        <f>DQE!E109</f>
        <v>0</v>
      </c>
      <c r="J155" s="109"/>
      <c r="K155" s="109"/>
      <c r="L155" s="109"/>
      <c r="M155" s="36"/>
      <c r="N155" s="58"/>
      <c r="O155" s="63"/>
      <c r="P155" s="63"/>
      <c r="Q155" s="63"/>
      <c r="R155" s="25"/>
      <c r="S155" s="25"/>
      <c r="T155" s="25"/>
      <c r="U155" s="25"/>
      <c r="V155" s="25"/>
      <c r="W155" s="25"/>
      <c r="X155" s="25"/>
    </row>
    <row r="156" spans="2:40" ht="17.25" x14ac:dyDescent="0.2">
      <c r="B156" s="221" t="s">
        <v>205</v>
      </c>
      <c r="C156" s="221"/>
      <c r="D156" s="221"/>
      <c r="E156" s="221"/>
      <c r="F156" s="26"/>
      <c r="G156" s="160">
        <f>G154+G155</f>
        <v>0</v>
      </c>
      <c r="J156" s="109"/>
      <c r="K156" s="109"/>
      <c r="L156" s="109"/>
      <c r="M156" s="36"/>
      <c r="N156" s="58"/>
      <c r="O156" s="63"/>
      <c r="P156" s="63"/>
      <c r="Q156" s="63"/>
      <c r="R156" s="25"/>
      <c r="S156" s="25"/>
      <c r="T156" s="25"/>
      <c r="U156" s="25"/>
      <c r="V156" s="25"/>
      <c r="W156" s="25"/>
      <c r="X156" s="25"/>
    </row>
    <row r="157" spans="2:40" ht="17.25" x14ac:dyDescent="0.2">
      <c r="B157" s="25"/>
      <c r="D157" s="219" t="s">
        <v>8</v>
      </c>
      <c r="E157" s="219"/>
      <c r="F157" s="220">
        <f>G156</f>
        <v>0</v>
      </c>
      <c r="G157" s="220"/>
      <c r="J157" s="109"/>
      <c r="K157" s="109"/>
      <c r="L157" s="109"/>
      <c r="M157" s="36"/>
      <c r="N157" s="58"/>
      <c r="O157" s="63"/>
      <c r="P157" s="63"/>
      <c r="Q157" s="63"/>
      <c r="R157" s="25"/>
      <c r="S157" s="25"/>
      <c r="T157" s="25"/>
      <c r="U157" s="25"/>
      <c r="V157" s="25"/>
      <c r="W157" s="25"/>
      <c r="X157" s="25"/>
    </row>
    <row r="158" spans="2:40" ht="17.25" x14ac:dyDescent="0.2">
      <c r="B158" s="25"/>
      <c r="D158" s="219" t="s">
        <v>10</v>
      </c>
      <c r="E158" s="219"/>
      <c r="F158" s="220">
        <f>F157*0.2</f>
        <v>0</v>
      </c>
      <c r="G158" s="220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</row>
    <row r="159" spans="2:40" ht="17.25" x14ac:dyDescent="0.2">
      <c r="B159" s="25"/>
      <c r="D159" s="219" t="s">
        <v>9</v>
      </c>
      <c r="E159" s="219"/>
      <c r="F159" s="220">
        <f>F158+F157</f>
        <v>0</v>
      </c>
      <c r="G159" s="220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</row>
  </sheetData>
  <mergeCells count="132">
    <mergeCell ref="D158:E158"/>
    <mergeCell ref="F158:G158"/>
    <mergeCell ref="D159:E159"/>
    <mergeCell ref="F159:G159"/>
    <mergeCell ref="C154:E154"/>
    <mergeCell ref="C155:E155"/>
    <mergeCell ref="B156:E156"/>
    <mergeCell ref="H43:K43"/>
    <mergeCell ref="K44:L44"/>
    <mergeCell ref="H56:L56"/>
    <mergeCell ref="H57:L57"/>
    <mergeCell ref="B147:C147"/>
    <mergeCell ref="B44:B46"/>
    <mergeCell ref="C96:E96"/>
    <mergeCell ref="C51:C57"/>
    <mergeCell ref="C59:C60"/>
    <mergeCell ref="D157:E157"/>
    <mergeCell ref="F157:G157"/>
    <mergeCell ref="H51:L51"/>
    <mergeCell ref="H52:L52"/>
    <mergeCell ref="H53:L53"/>
    <mergeCell ref="B51:B57"/>
    <mergeCell ref="B59:B60"/>
    <mergeCell ref="G98:G103"/>
    <mergeCell ref="B79:B82"/>
    <mergeCell ref="C79:C82"/>
    <mergeCell ref="D79:D82"/>
    <mergeCell ref="H54:L54"/>
    <mergeCell ref="H55:L55"/>
    <mergeCell ref="G79:G82"/>
    <mergeCell ref="H79:I79"/>
    <mergeCell ref="H82:I82"/>
    <mergeCell ref="H80:I80"/>
    <mergeCell ref="H81:I81"/>
    <mergeCell ref="L79:L82"/>
    <mergeCell ref="H99:I99"/>
    <mergeCell ref="H100:I100"/>
    <mergeCell ref="H103:I103"/>
    <mergeCell ref="H102:I102"/>
    <mergeCell ref="H101:I101"/>
    <mergeCell ref="D27:D29"/>
    <mergeCell ref="U11:X11"/>
    <mergeCell ref="H11:K11"/>
    <mergeCell ref="AE112:AE113"/>
    <mergeCell ref="Z112:Z113"/>
    <mergeCell ref="AA112:AA113"/>
    <mergeCell ref="AB112:AB113"/>
    <mergeCell ref="AC112:AC113"/>
    <mergeCell ref="AD112:AD113"/>
    <mergeCell ref="Z108:Z110"/>
    <mergeCell ref="AC108:AC110"/>
    <mergeCell ref="AD108:AD110"/>
    <mergeCell ref="AE108:AE110"/>
    <mergeCell ref="AB108:AB110"/>
    <mergeCell ref="AA108:AA110"/>
    <mergeCell ref="H87:I87"/>
    <mergeCell ref="D59:D60"/>
    <mergeCell ref="E59:E60"/>
    <mergeCell ref="F59:F60"/>
    <mergeCell ref="G59:G60"/>
    <mergeCell ref="B136:B137"/>
    <mergeCell ref="C136:C137"/>
    <mergeCell ref="C98:C103"/>
    <mergeCell ref="B98:B103"/>
    <mergeCell ref="Q1:R1"/>
    <mergeCell ref="B27:B29"/>
    <mergeCell ref="C27:C29"/>
    <mergeCell ref="Q2:R2"/>
    <mergeCell ref="U1:V1"/>
    <mergeCell ref="U2:V2"/>
    <mergeCell ref="B8:G8"/>
    <mergeCell ref="H6:N6"/>
    <mergeCell ref="B1:G1"/>
    <mergeCell ref="B2:G2"/>
    <mergeCell ref="B6:G6"/>
    <mergeCell ref="B9:E9"/>
    <mergeCell ref="B3:G3"/>
    <mergeCell ref="B4:G4"/>
    <mergeCell ref="I1:K1"/>
    <mergeCell ref="M1:N1"/>
    <mergeCell ref="M2:N2"/>
    <mergeCell ref="E27:E29"/>
    <mergeCell ref="F27:F29"/>
    <mergeCell ref="G27:G29"/>
    <mergeCell ref="H109:I109"/>
    <mergeCell ref="H98:I98"/>
    <mergeCell ref="E79:E82"/>
    <mergeCell ref="F79:F82"/>
    <mergeCell ref="A59:A60"/>
    <mergeCell ref="A79:A82"/>
    <mergeCell ref="A136:A137"/>
    <mergeCell ref="H14:L14"/>
    <mergeCell ref="H20:L20"/>
    <mergeCell ref="H27:L27"/>
    <mergeCell ref="H69:L69"/>
    <mergeCell ref="H83:L83"/>
    <mergeCell ref="A27:A29"/>
    <mergeCell ref="A44:A46"/>
    <mergeCell ref="A51:A57"/>
    <mergeCell ref="C44:C46"/>
    <mergeCell ref="D44:D46"/>
    <mergeCell ref="E44:E46"/>
    <mergeCell ref="F44:F46"/>
    <mergeCell ref="G44:G46"/>
    <mergeCell ref="D136:D137"/>
    <mergeCell ref="E136:E137"/>
    <mergeCell ref="F136:F137"/>
    <mergeCell ref="G136:G137"/>
    <mergeCell ref="D138:D139"/>
    <mergeCell ref="E138:E139"/>
    <mergeCell ref="F138:F139"/>
    <mergeCell ref="G138:G139"/>
    <mergeCell ref="M148:N148"/>
    <mergeCell ref="M149:N149"/>
    <mergeCell ref="M150:N150"/>
    <mergeCell ref="O1:P1"/>
    <mergeCell ref="O2:P2"/>
    <mergeCell ref="D51:D57"/>
    <mergeCell ref="E51:E57"/>
    <mergeCell ref="F51:F57"/>
    <mergeCell ref="G51:G57"/>
    <mergeCell ref="H59:L59"/>
    <mergeCell ref="H60:L60"/>
    <mergeCell ref="D150:E150"/>
    <mergeCell ref="F150:G150"/>
    <mergeCell ref="D148:E148"/>
    <mergeCell ref="F148:G148"/>
    <mergeCell ref="D149:E149"/>
    <mergeCell ref="F149:G149"/>
    <mergeCell ref="D98:D103"/>
    <mergeCell ref="E98:E103"/>
    <mergeCell ref="F98:F103"/>
  </mergeCells>
  <phoneticPr fontId="5" type="noConversion"/>
  <printOptions horizontalCentered="1"/>
  <pageMargins left="0.39370078740157483" right="0.27559055118110237" top="0.43307086614173229" bottom="0.55118110236220474" header="0.31496062992125984" footer="0.27559055118110237"/>
  <pageSetup paperSize="9" scale="44" firstPageNumber="0" fitToHeight="2" orientation="portrait" r:id="rId1"/>
  <headerFooter alignWithMargins="0">
    <oddHeader>&amp;CAD Ingé - DPGF</oddHeader>
    <oddFooter>&amp;RPage &amp;P sur &amp;N</oddFooter>
  </headerFooter>
  <rowBreaks count="3" manualBreakCount="3">
    <brk id="32" max="16383" man="1"/>
    <brk id="93" max="16383" man="1"/>
    <brk id="145" max="16383" man="1"/>
  </rowBreaks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8008C-B6E8-4164-AD70-6721B376DA87}">
  <dimension ref="A1:F114"/>
  <sheetViews>
    <sheetView tabSelected="1" view="pageBreakPreview" zoomScale="96" zoomScaleNormal="70" zoomScaleSheetLayoutView="96" workbookViewId="0">
      <selection activeCell="B94" sqref="B94"/>
    </sheetView>
  </sheetViews>
  <sheetFormatPr baseColWidth="10" defaultColWidth="11.42578125" defaultRowHeight="14.25" x14ac:dyDescent="0.25"/>
  <cols>
    <col min="1" max="1" width="10.42578125" style="82" customWidth="1"/>
    <col min="2" max="2" width="88.5703125" style="6" customWidth="1"/>
    <col min="3" max="3" width="13.85546875" style="6" customWidth="1"/>
    <col min="4" max="4" width="13.85546875" style="81" customWidth="1"/>
    <col min="5" max="5" width="13.85546875" style="5" customWidth="1"/>
    <col min="6" max="6" width="13.85546875" style="6" customWidth="1"/>
    <col min="7" max="8" width="14.42578125" style="6" customWidth="1"/>
    <col min="9" max="257" width="11.42578125" style="6"/>
    <col min="258" max="258" width="5.5703125" style="6" customWidth="1"/>
    <col min="259" max="259" width="88.5703125" style="6" customWidth="1"/>
    <col min="260" max="260" width="13.42578125" style="6" customWidth="1"/>
    <col min="261" max="261" width="32.42578125" style="6" customWidth="1"/>
    <col min="262" max="262" width="1.140625" style="6" customWidth="1"/>
    <col min="263" max="263" width="0" style="6" hidden="1" customWidth="1"/>
    <col min="264" max="513" width="11.42578125" style="6"/>
    <col min="514" max="514" width="5.5703125" style="6" customWidth="1"/>
    <col min="515" max="515" width="88.5703125" style="6" customWidth="1"/>
    <col min="516" max="516" width="13.42578125" style="6" customWidth="1"/>
    <col min="517" max="517" width="32.42578125" style="6" customWidth="1"/>
    <col min="518" max="518" width="1.140625" style="6" customWidth="1"/>
    <col min="519" max="519" width="0" style="6" hidden="1" customWidth="1"/>
    <col min="520" max="769" width="11.42578125" style="6"/>
    <col min="770" max="770" width="5.5703125" style="6" customWidth="1"/>
    <col min="771" max="771" width="88.5703125" style="6" customWidth="1"/>
    <col min="772" max="772" width="13.42578125" style="6" customWidth="1"/>
    <col min="773" max="773" width="32.42578125" style="6" customWidth="1"/>
    <col min="774" max="774" width="1.140625" style="6" customWidth="1"/>
    <col min="775" max="775" width="0" style="6" hidden="1" customWidth="1"/>
    <col min="776" max="1025" width="11.42578125" style="6"/>
    <col min="1026" max="1026" width="5.5703125" style="6" customWidth="1"/>
    <col min="1027" max="1027" width="88.5703125" style="6" customWidth="1"/>
    <col min="1028" max="1028" width="13.42578125" style="6" customWidth="1"/>
    <col min="1029" max="1029" width="32.42578125" style="6" customWidth="1"/>
    <col min="1030" max="1030" width="1.140625" style="6" customWidth="1"/>
    <col min="1031" max="1031" width="0" style="6" hidden="1" customWidth="1"/>
    <col min="1032" max="1281" width="11.42578125" style="6"/>
    <col min="1282" max="1282" width="5.5703125" style="6" customWidth="1"/>
    <col min="1283" max="1283" width="88.5703125" style="6" customWidth="1"/>
    <col min="1284" max="1284" width="13.42578125" style="6" customWidth="1"/>
    <col min="1285" max="1285" width="32.42578125" style="6" customWidth="1"/>
    <col min="1286" max="1286" width="1.140625" style="6" customWidth="1"/>
    <col min="1287" max="1287" width="0" style="6" hidden="1" customWidth="1"/>
    <col min="1288" max="1537" width="11.42578125" style="6"/>
    <col min="1538" max="1538" width="5.5703125" style="6" customWidth="1"/>
    <col min="1539" max="1539" width="88.5703125" style="6" customWidth="1"/>
    <col min="1540" max="1540" width="13.42578125" style="6" customWidth="1"/>
    <col min="1541" max="1541" width="32.42578125" style="6" customWidth="1"/>
    <col min="1542" max="1542" width="1.140625" style="6" customWidth="1"/>
    <col min="1543" max="1543" width="0" style="6" hidden="1" customWidth="1"/>
    <col min="1544" max="1793" width="11.42578125" style="6"/>
    <col min="1794" max="1794" width="5.5703125" style="6" customWidth="1"/>
    <col min="1795" max="1795" width="88.5703125" style="6" customWidth="1"/>
    <col min="1796" max="1796" width="13.42578125" style="6" customWidth="1"/>
    <col min="1797" max="1797" width="32.42578125" style="6" customWidth="1"/>
    <col min="1798" max="1798" width="1.140625" style="6" customWidth="1"/>
    <col min="1799" max="1799" width="0" style="6" hidden="1" customWidth="1"/>
    <col min="1800" max="2049" width="11.42578125" style="6"/>
    <col min="2050" max="2050" width="5.5703125" style="6" customWidth="1"/>
    <col min="2051" max="2051" width="88.5703125" style="6" customWidth="1"/>
    <col min="2052" max="2052" width="13.42578125" style="6" customWidth="1"/>
    <col min="2053" max="2053" width="32.42578125" style="6" customWidth="1"/>
    <col min="2054" max="2054" width="1.140625" style="6" customWidth="1"/>
    <col min="2055" max="2055" width="0" style="6" hidden="1" customWidth="1"/>
    <col min="2056" max="2305" width="11.42578125" style="6"/>
    <col min="2306" max="2306" width="5.5703125" style="6" customWidth="1"/>
    <col min="2307" max="2307" width="88.5703125" style="6" customWidth="1"/>
    <col min="2308" max="2308" width="13.42578125" style="6" customWidth="1"/>
    <col min="2309" max="2309" width="32.42578125" style="6" customWidth="1"/>
    <col min="2310" max="2310" width="1.140625" style="6" customWidth="1"/>
    <col min="2311" max="2311" width="0" style="6" hidden="1" customWidth="1"/>
    <col min="2312" max="2561" width="11.42578125" style="6"/>
    <col min="2562" max="2562" width="5.5703125" style="6" customWidth="1"/>
    <col min="2563" max="2563" width="88.5703125" style="6" customWidth="1"/>
    <col min="2564" max="2564" width="13.42578125" style="6" customWidth="1"/>
    <col min="2565" max="2565" width="32.42578125" style="6" customWidth="1"/>
    <col min="2566" max="2566" width="1.140625" style="6" customWidth="1"/>
    <col min="2567" max="2567" width="0" style="6" hidden="1" customWidth="1"/>
    <col min="2568" max="2817" width="11.42578125" style="6"/>
    <col min="2818" max="2818" width="5.5703125" style="6" customWidth="1"/>
    <col min="2819" max="2819" width="88.5703125" style="6" customWidth="1"/>
    <col min="2820" max="2820" width="13.42578125" style="6" customWidth="1"/>
    <col min="2821" max="2821" width="32.42578125" style="6" customWidth="1"/>
    <col min="2822" max="2822" width="1.140625" style="6" customWidth="1"/>
    <col min="2823" max="2823" width="0" style="6" hidden="1" customWidth="1"/>
    <col min="2824" max="3073" width="11.42578125" style="6"/>
    <col min="3074" max="3074" width="5.5703125" style="6" customWidth="1"/>
    <col min="3075" max="3075" width="88.5703125" style="6" customWidth="1"/>
    <col min="3076" max="3076" width="13.42578125" style="6" customWidth="1"/>
    <col min="3077" max="3077" width="32.42578125" style="6" customWidth="1"/>
    <col min="3078" max="3078" width="1.140625" style="6" customWidth="1"/>
    <col min="3079" max="3079" width="0" style="6" hidden="1" customWidth="1"/>
    <col min="3080" max="3329" width="11.42578125" style="6"/>
    <col min="3330" max="3330" width="5.5703125" style="6" customWidth="1"/>
    <col min="3331" max="3331" width="88.5703125" style="6" customWidth="1"/>
    <col min="3332" max="3332" width="13.42578125" style="6" customWidth="1"/>
    <col min="3333" max="3333" width="32.42578125" style="6" customWidth="1"/>
    <col min="3334" max="3334" width="1.140625" style="6" customWidth="1"/>
    <col min="3335" max="3335" width="0" style="6" hidden="1" customWidth="1"/>
    <col min="3336" max="3585" width="11.42578125" style="6"/>
    <col min="3586" max="3586" width="5.5703125" style="6" customWidth="1"/>
    <col min="3587" max="3587" width="88.5703125" style="6" customWidth="1"/>
    <col min="3588" max="3588" width="13.42578125" style="6" customWidth="1"/>
    <col min="3589" max="3589" width="32.42578125" style="6" customWidth="1"/>
    <col min="3590" max="3590" width="1.140625" style="6" customWidth="1"/>
    <col min="3591" max="3591" width="0" style="6" hidden="1" customWidth="1"/>
    <col min="3592" max="3841" width="11.42578125" style="6"/>
    <col min="3842" max="3842" width="5.5703125" style="6" customWidth="1"/>
    <col min="3843" max="3843" width="88.5703125" style="6" customWidth="1"/>
    <col min="3844" max="3844" width="13.42578125" style="6" customWidth="1"/>
    <col min="3845" max="3845" width="32.42578125" style="6" customWidth="1"/>
    <col min="3846" max="3846" width="1.140625" style="6" customWidth="1"/>
    <col min="3847" max="3847" width="0" style="6" hidden="1" customWidth="1"/>
    <col min="3848" max="4097" width="11.42578125" style="6"/>
    <col min="4098" max="4098" width="5.5703125" style="6" customWidth="1"/>
    <col min="4099" max="4099" width="88.5703125" style="6" customWidth="1"/>
    <col min="4100" max="4100" width="13.42578125" style="6" customWidth="1"/>
    <col min="4101" max="4101" width="32.42578125" style="6" customWidth="1"/>
    <col min="4102" max="4102" width="1.140625" style="6" customWidth="1"/>
    <col min="4103" max="4103" width="0" style="6" hidden="1" customWidth="1"/>
    <col min="4104" max="4353" width="11.42578125" style="6"/>
    <col min="4354" max="4354" width="5.5703125" style="6" customWidth="1"/>
    <col min="4355" max="4355" width="88.5703125" style="6" customWidth="1"/>
    <col min="4356" max="4356" width="13.42578125" style="6" customWidth="1"/>
    <col min="4357" max="4357" width="32.42578125" style="6" customWidth="1"/>
    <col min="4358" max="4358" width="1.140625" style="6" customWidth="1"/>
    <col min="4359" max="4359" width="0" style="6" hidden="1" customWidth="1"/>
    <col min="4360" max="4609" width="11.42578125" style="6"/>
    <col min="4610" max="4610" width="5.5703125" style="6" customWidth="1"/>
    <col min="4611" max="4611" width="88.5703125" style="6" customWidth="1"/>
    <col min="4612" max="4612" width="13.42578125" style="6" customWidth="1"/>
    <col min="4613" max="4613" width="32.42578125" style="6" customWidth="1"/>
    <col min="4614" max="4614" width="1.140625" style="6" customWidth="1"/>
    <col min="4615" max="4615" width="0" style="6" hidden="1" customWidth="1"/>
    <col min="4616" max="4865" width="11.42578125" style="6"/>
    <col min="4866" max="4866" width="5.5703125" style="6" customWidth="1"/>
    <col min="4867" max="4867" width="88.5703125" style="6" customWidth="1"/>
    <col min="4868" max="4868" width="13.42578125" style="6" customWidth="1"/>
    <col min="4869" max="4869" width="32.42578125" style="6" customWidth="1"/>
    <col min="4870" max="4870" width="1.140625" style="6" customWidth="1"/>
    <col min="4871" max="4871" width="0" style="6" hidden="1" customWidth="1"/>
    <col min="4872" max="5121" width="11.42578125" style="6"/>
    <col min="5122" max="5122" width="5.5703125" style="6" customWidth="1"/>
    <col min="5123" max="5123" width="88.5703125" style="6" customWidth="1"/>
    <col min="5124" max="5124" width="13.42578125" style="6" customWidth="1"/>
    <col min="5125" max="5125" width="32.42578125" style="6" customWidth="1"/>
    <col min="5126" max="5126" width="1.140625" style="6" customWidth="1"/>
    <col min="5127" max="5127" width="0" style="6" hidden="1" customWidth="1"/>
    <col min="5128" max="5377" width="11.42578125" style="6"/>
    <col min="5378" max="5378" width="5.5703125" style="6" customWidth="1"/>
    <col min="5379" max="5379" width="88.5703125" style="6" customWidth="1"/>
    <col min="5380" max="5380" width="13.42578125" style="6" customWidth="1"/>
    <col min="5381" max="5381" width="32.42578125" style="6" customWidth="1"/>
    <col min="5382" max="5382" width="1.140625" style="6" customWidth="1"/>
    <col min="5383" max="5383" width="0" style="6" hidden="1" customWidth="1"/>
    <col min="5384" max="5633" width="11.42578125" style="6"/>
    <col min="5634" max="5634" width="5.5703125" style="6" customWidth="1"/>
    <col min="5635" max="5635" width="88.5703125" style="6" customWidth="1"/>
    <col min="5636" max="5636" width="13.42578125" style="6" customWidth="1"/>
    <col min="5637" max="5637" width="32.42578125" style="6" customWidth="1"/>
    <col min="5638" max="5638" width="1.140625" style="6" customWidth="1"/>
    <col min="5639" max="5639" width="0" style="6" hidden="1" customWidth="1"/>
    <col min="5640" max="5889" width="11.42578125" style="6"/>
    <col min="5890" max="5890" width="5.5703125" style="6" customWidth="1"/>
    <col min="5891" max="5891" width="88.5703125" style="6" customWidth="1"/>
    <col min="5892" max="5892" width="13.42578125" style="6" customWidth="1"/>
    <col min="5893" max="5893" width="32.42578125" style="6" customWidth="1"/>
    <col min="5894" max="5894" width="1.140625" style="6" customWidth="1"/>
    <col min="5895" max="5895" width="0" style="6" hidden="1" customWidth="1"/>
    <col min="5896" max="6145" width="11.42578125" style="6"/>
    <col min="6146" max="6146" width="5.5703125" style="6" customWidth="1"/>
    <col min="6147" max="6147" width="88.5703125" style="6" customWidth="1"/>
    <col min="6148" max="6148" width="13.42578125" style="6" customWidth="1"/>
    <col min="6149" max="6149" width="32.42578125" style="6" customWidth="1"/>
    <col min="6150" max="6150" width="1.140625" style="6" customWidth="1"/>
    <col min="6151" max="6151" width="0" style="6" hidden="1" customWidth="1"/>
    <col min="6152" max="6401" width="11.42578125" style="6"/>
    <col min="6402" max="6402" width="5.5703125" style="6" customWidth="1"/>
    <col min="6403" max="6403" width="88.5703125" style="6" customWidth="1"/>
    <col min="6404" max="6404" width="13.42578125" style="6" customWidth="1"/>
    <col min="6405" max="6405" width="32.42578125" style="6" customWidth="1"/>
    <col min="6406" max="6406" width="1.140625" style="6" customWidth="1"/>
    <col min="6407" max="6407" width="0" style="6" hidden="1" customWidth="1"/>
    <col min="6408" max="6657" width="11.42578125" style="6"/>
    <col min="6658" max="6658" width="5.5703125" style="6" customWidth="1"/>
    <col min="6659" max="6659" width="88.5703125" style="6" customWidth="1"/>
    <col min="6660" max="6660" width="13.42578125" style="6" customWidth="1"/>
    <col min="6661" max="6661" width="32.42578125" style="6" customWidth="1"/>
    <col min="6662" max="6662" width="1.140625" style="6" customWidth="1"/>
    <col min="6663" max="6663" width="0" style="6" hidden="1" customWidth="1"/>
    <col min="6664" max="6913" width="11.42578125" style="6"/>
    <col min="6914" max="6914" width="5.5703125" style="6" customWidth="1"/>
    <col min="6915" max="6915" width="88.5703125" style="6" customWidth="1"/>
    <col min="6916" max="6916" width="13.42578125" style="6" customWidth="1"/>
    <col min="6917" max="6917" width="32.42578125" style="6" customWidth="1"/>
    <col min="6918" max="6918" width="1.140625" style="6" customWidth="1"/>
    <col min="6919" max="6919" width="0" style="6" hidden="1" customWidth="1"/>
    <col min="6920" max="7169" width="11.42578125" style="6"/>
    <col min="7170" max="7170" width="5.5703125" style="6" customWidth="1"/>
    <col min="7171" max="7171" width="88.5703125" style="6" customWidth="1"/>
    <col min="7172" max="7172" width="13.42578125" style="6" customWidth="1"/>
    <col min="7173" max="7173" width="32.42578125" style="6" customWidth="1"/>
    <col min="7174" max="7174" width="1.140625" style="6" customWidth="1"/>
    <col min="7175" max="7175" width="0" style="6" hidden="1" customWidth="1"/>
    <col min="7176" max="7425" width="11.42578125" style="6"/>
    <col min="7426" max="7426" width="5.5703125" style="6" customWidth="1"/>
    <col min="7427" max="7427" width="88.5703125" style="6" customWidth="1"/>
    <col min="7428" max="7428" width="13.42578125" style="6" customWidth="1"/>
    <col min="7429" max="7429" width="32.42578125" style="6" customWidth="1"/>
    <col min="7430" max="7430" width="1.140625" style="6" customWidth="1"/>
    <col min="7431" max="7431" width="0" style="6" hidden="1" customWidth="1"/>
    <col min="7432" max="7681" width="11.42578125" style="6"/>
    <col min="7682" max="7682" width="5.5703125" style="6" customWidth="1"/>
    <col min="7683" max="7683" width="88.5703125" style="6" customWidth="1"/>
    <col min="7684" max="7684" width="13.42578125" style="6" customWidth="1"/>
    <col min="7685" max="7685" width="32.42578125" style="6" customWidth="1"/>
    <col min="7686" max="7686" width="1.140625" style="6" customWidth="1"/>
    <col min="7687" max="7687" width="0" style="6" hidden="1" customWidth="1"/>
    <col min="7688" max="7937" width="11.42578125" style="6"/>
    <col min="7938" max="7938" width="5.5703125" style="6" customWidth="1"/>
    <col min="7939" max="7939" width="88.5703125" style="6" customWidth="1"/>
    <col min="7940" max="7940" width="13.42578125" style="6" customWidth="1"/>
    <col min="7941" max="7941" width="32.42578125" style="6" customWidth="1"/>
    <col min="7942" max="7942" width="1.140625" style="6" customWidth="1"/>
    <col min="7943" max="7943" width="0" style="6" hidden="1" customWidth="1"/>
    <col min="7944" max="8193" width="11.42578125" style="6"/>
    <col min="8194" max="8194" width="5.5703125" style="6" customWidth="1"/>
    <col min="8195" max="8195" width="88.5703125" style="6" customWidth="1"/>
    <col min="8196" max="8196" width="13.42578125" style="6" customWidth="1"/>
    <col min="8197" max="8197" width="32.42578125" style="6" customWidth="1"/>
    <col min="8198" max="8198" width="1.140625" style="6" customWidth="1"/>
    <col min="8199" max="8199" width="0" style="6" hidden="1" customWidth="1"/>
    <col min="8200" max="8449" width="11.42578125" style="6"/>
    <col min="8450" max="8450" width="5.5703125" style="6" customWidth="1"/>
    <col min="8451" max="8451" width="88.5703125" style="6" customWidth="1"/>
    <col min="8452" max="8452" width="13.42578125" style="6" customWidth="1"/>
    <col min="8453" max="8453" width="32.42578125" style="6" customWidth="1"/>
    <col min="8454" max="8454" width="1.140625" style="6" customWidth="1"/>
    <col min="8455" max="8455" width="0" style="6" hidden="1" customWidth="1"/>
    <col min="8456" max="8705" width="11.42578125" style="6"/>
    <col min="8706" max="8706" width="5.5703125" style="6" customWidth="1"/>
    <col min="8707" max="8707" width="88.5703125" style="6" customWidth="1"/>
    <col min="8708" max="8708" width="13.42578125" style="6" customWidth="1"/>
    <col min="8709" max="8709" width="32.42578125" style="6" customWidth="1"/>
    <col min="8710" max="8710" width="1.140625" style="6" customWidth="1"/>
    <col min="8711" max="8711" width="0" style="6" hidden="1" customWidth="1"/>
    <col min="8712" max="8961" width="11.42578125" style="6"/>
    <col min="8962" max="8962" width="5.5703125" style="6" customWidth="1"/>
    <col min="8963" max="8963" width="88.5703125" style="6" customWidth="1"/>
    <col min="8964" max="8964" width="13.42578125" style="6" customWidth="1"/>
    <col min="8965" max="8965" width="32.42578125" style="6" customWidth="1"/>
    <col min="8966" max="8966" width="1.140625" style="6" customWidth="1"/>
    <col min="8967" max="8967" width="0" style="6" hidden="1" customWidth="1"/>
    <col min="8968" max="9217" width="11.42578125" style="6"/>
    <col min="9218" max="9218" width="5.5703125" style="6" customWidth="1"/>
    <col min="9219" max="9219" width="88.5703125" style="6" customWidth="1"/>
    <col min="9220" max="9220" width="13.42578125" style="6" customWidth="1"/>
    <col min="9221" max="9221" width="32.42578125" style="6" customWidth="1"/>
    <col min="9222" max="9222" width="1.140625" style="6" customWidth="1"/>
    <col min="9223" max="9223" width="0" style="6" hidden="1" customWidth="1"/>
    <col min="9224" max="9473" width="11.42578125" style="6"/>
    <col min="9474" max="9474" width="5.5703125" style="6" customWidth="1"/>
    <col min="9475" max="9475" width="88.5703125" style="6" customWidth="1"/>
    <col min="9476" max="9476" width="13.42578125" style="6" customWidth="1"/>
    <col min="9477" max="9477" width="32.42578125" style="6" customWidth="1"/>
    <col min="9478" max="9478" width="1.140625" style="6" customWidth="1"/>
    <col min="9479" max="9479" width="0" style="6" hidden="1" customWidth="1"/>
    <col min="9480" max="9729" width="11.42578125" style="6"/>
    <col min="9730" max="9730" width="5.5703125" style="6" customWidth="1"/>
    <col min="9731" max="9731" width="88.5703125" style="6" customWidth="1"/>
    <col min="9732" max="9732" width="13.42578125" style="6" customWidth="1"/>
    <col min="9733" max="9733" width="32.42578125" style="6" customWidth="1"/>
    <col min="9734" max="9734" width="1.140625" style="6" customWidth="1"/>
    <col min="9735" max="9735" width="0" style="6" hidden="1" customWidth="1"/>
    <col min="9736" max="9985" width="11.42578125" style="6"/>
    <col min="9986" max="9986" width="5.5703125" style="6" customWidth="1"/>
    <col min="9987" max="9987" width="88.5703125" style="6" customWidth="1"/>
    <col min="9988" max="9988" width="13.42578125" style="6" customWidth="1"/>
    <col min="9989" max="9989" width="32.42578125" style="6" customWidth="1"/>
    <col min="9990" max="9990" width="1.140625" style="6" customWidth="1"/>
    <col min="9991" max="9991" width="0" style="6" hidden="1" customWidth="1"/>
    <col min="9992" max="10241" width="11.42578125" style="6"/>
    <col min="10242" max="10242" width="5.5703125" style="6" customWidth="1"/>
    <col min="10243" max="10243" width="88.5703125" style="6" customWidth="1"/>
    <col min="10244" max="10244" width="13.42578125" style="6" customWidth="1"/>
    <col min="10245" max="10245" width="32.42578125" style="6" customWidth="1"/>
    <col min="10246" max="10246" width="1.140625" style="6" customWidth="1"/>
    <col min="10247" max="10247" width="0" style="6" hidden="1" customWidth="1"/>
    <col min="10248" max="10497" width="11.42578125" style="6"/>
    <col min="10498" max="10498" width="5.5703125" style="6" customWidth="1"/>
    <col min="10499" max="10499" width="88.5703125" style="6" customWidth="1"/>
    <col min="10500" max="10500" width="13.42578125" style="6" customWidth="1"/>
    <col min="10501" max="10501" width="32.42578125" style="6" customWidth="1"/>
    <col min="10502" max="10502" width="1.140625" style="6" customWidth="1"/>
    <col min="10503" max="10503" width="0" style="6" hidden="1" customWidth="1"/>
    <col min="10504" max="10753" width="11.42578125" style="6"/>
    <col min="10754" max="10754" width="5.5703125" style="6" customWidth="1"/>
    <col min="10755" max="10755" width="88.5703125" style="6" customWidth="1"/>
    <col min="10756" max="10756" width="13.42578125" style="6" customWidth="1"/>
    <col min="10757" max="10757" width="32.42578125" style="6" customWidth="1"/>
    <col min="10758" max="10758" width="1.140625" style="6" customWidth="1"/>
    <col min="10759" max="10759" width="0" style="6" hidden="1" customWidth="1"/>
    <col min="10760" max="11009" width="11.42578125" style="6"/>
    <col min="11010" max="11010" width="5.5703125" style="6" customWidth="1"/>
    <col min="11011" max="11011" width="88.5703125" style="6" customWidth="1"/>
    <col min="11012" max="11012" width="13.42578125" style="6" customWidth="1"/>
    <col min="11013" max="11013" width="32.42578125" style="6" customWidth="1"/>
    <col min="11014" max="11014" width="1.140625" style="6" customWidth="1"/>
    <col min="11015" max="11015" width="0" style="6" hidden="1" customWidth="1"/>
    <col min="11016" max="11265" width="11.42578125" style="6"/>
    <col min="11266" max="11266" width="5.5703125" style="6" customWidth="1"/>
    <col min="11267" max="11267" width="88.5703125" style="6" customWidth="1"/>
    <col min="11268" max="11268" width="13.42578125" style="6" customWidth="1"/>
    <col min="11269" max="11269" width="32.42578125" style="6" customWidth="1"/>
    <col min="11270" max="11270" width="1.140625" style="6" customWidth="1"/>
    <col min="11271" max="11271" width="0" style="6" hidden="1" customWidth="1"/>
    <col min="11272" max="11521" width="11.42578125" style="6"/>
    <col min="11522" max="11522" width="5.5703125" style="6" customWidth="1"/>
    <col min="11523" max="11523" width="88.5703125" style="6" customWidth="1"/>
    <col min="11524" max="11524" width="13.42578125" style="6" customWidth="1"/>
    <col min="11525" max="11525" width="32.42578125" style="6" customWidth="1"/>
    <col min="11526" max="11526" width="1.140625" style="6" customWidth="1"/>
    <col min="11527" max="11527" width="0" style="6" hidden="1" customWidth="1"/>
    <col min="11528" max="11777" width="11.42578125" style="6"/>
    <col min="11778" max="11778" width="5.5703125" style="6" customWidth="1"/>
    <col min="11779" max="11779" width="88.5703125" style="6" customWidth="1"/>
    <col min="11780" max="11780" width="13.42578125" style="6" customWidth="1"/>
    <col min="11781" max="11781" width="32.42578125" style="6" customWidth="1"/>
    <col min="11782" max="11782" width="1.140625" style="6" customWidth="1"/>
    <col min="11783" max="11783" width="0" style="6" hidden="1" customWidth="1"/>
    <col min="11784" max="12033" width="11.42578125" style="6"/>
    <col min="12034" max="12034" width="5.5703125" style="6" customWidth="1"/>
    <col min="12035" max="12035" width="88.5703125" style="6" customWidth="1"/>
    <col min="12036" max="12036" width="13.42578125" style="6" customWidth="1"/>
    <col min="12037" max="12037" width="32.42578125" style="6" customWidth="1"/>
    <col min="12038" max="12038" width="1.140625" style="6" customWidth="1"/>
    <col min="12039" max="12039" width="0" style="6" hidden="1" customWidth="1"/>
    <col min="12040" max="12289" width="11.42578125" style="6"/>
    <col min="12290" max="12290" width="5.5703125" style="6" customWidth="1"/>
    <col min="12291" max="12291" width="88.5703125" style="6" customWidth="1"/>
    <col min="12292" max="12292" width="13.42578125" style="6" customWidth="1"/>
    <col min="12293" max="12293" width="32.42578125" style="6" customWidth="1"/>
    <col min="12294" max="12294" width="1.140625" style="6" customWidth="1"/>
    <col min="12295" max="12295" width="0" style="6" hidden="1" customWidth="1"/>
    <col min="12296" max="12545" width="11.42578125" style="6"/>
    <col min="12546" max="12546" width="5.5703125" style="6" customWidth="1"/>
    <col min="12547" max="12547" width="88.5703125" style="6" customWidth="1"/>
    <col min="12548" max="12548" width="13.42578125" style="6" customWidth="1"/>
    <col min="12549" max="12549" width="32.42578125" style="6" customWidth="1"/>
    <col min="12550" max="12550" width="1.140625" style="6" customWidth="1"/>
    <col min="12551" max="12551" width="0" style="6" hidden="1" customWidth="1"/>
    <col min="12552" max="12801" width="11.42578125" style="6"/>
    <col min="12802" max="12802" width="5.5703125" style="6" customWidth="1"/>
    <col min="12803" max="12803" width="88.5703125" style="6" customWidth="1"/>
    <col min="12804" max="12804" width="13.42578125" style="6" customWidth="1"/>
    <col min="12805" max="12805" width="32.42578125" style="6" customWidth="1"/>
    <col min="12806" max="12806" width="1.140625" style="6" customWidth="1"/>
    <col min="12807" max="12807" width="0" style="6" hidden="1" customWidth="1"/>
    <col min="12808" max="13057" width="11.42578125" style="6"/>
    <col min="13058" max="13058" width="5.5703125" style="6" customWidth="1"/>
    <col min="13059" max="13059" width="88.5703125" style="6" customWidth="1"/>
    <col min="13060" max="13060" width="13.42578125" style="6" customWidth="1"/>
    <col min="13061" max="13061" width="32.42578125" style="6" customWidth="1"/>
    <col min="13062" max="13062" width="1.140625" style="6" customWidth="1"/>
    <col min="13063" max="13063" width="0" style="6" hidden="1" customWidth="1"/>
    <col min="13064" max="13313" width="11.42578125" style="6"/>
    <col min="13314" max="13314" width="5.5703125" style="6" customWidth="1"/>
    <col min="13315" max="13315" width="88.5703125" style="6" customWidth="1"/>
    <col min="13316" max="13316" width="13.42578125" style="6" customWidth="1"/>
    <col min="13317" max="13317" width="32.42578125" style="6" customWidth="1"/>
    <col min="13318" max="13318" width="1.140625" style="6" customWidth="1"/>
    <col min="13319" max="13319" width="0" style="6" hidden="1" customWidth="1"/>
    <col min="13320" max="13569" width="11.42578125" style="6"/>
    <col min="13570" max="13570" width="5.5703125" style="6" customWidth="1"/>
    <col min="13571" max="13571" width="88.5703125" style="6" customWidth="1"/>
    <col min="13572" max="13572" width="13.42578125" style="6" customWidth="1"/>
    <col min="13573" max="13573" width="32.42578125" style="6" customWidth="1"/>
    <col min="13574" max="13574" width="1.140625" style="6" customWidth="1"/>
    <col min="13575" max="13575" width="0" style="6" hidden="1" customWidth="1"/>
    <col min="13576" max="13825" width="11.42578125" style="6"/>
    <col min="13826" max="13826" width="5.5703125" style="6" customWidth="1"/>
    <col min="13827" max="13827" width="88.5703125" style="6" customWidth="1"/>
    <col min="13828" max="13828" width="13.42578125" style="6" customWidth="1"/>
    <col min="13829" max="13829" width="32.42578125" style="6" customWidth="1"/>
    <col min="13830" max="13830" width="1.140625" style="6" customWidth="1"/>
    <col min="13831" max="13831" width="0" style="6" hidden="1" customWidth="1"/>
    <col min="13832" max="14081" width="11.42578125" style="6"/>
    <col min="14082" max="14082" width="5.5703125" style="6" customWidth="1"/>
    <col min="14083" max="14083" width="88.5703125" style="6" customWidth="1"/>
    <col min="14084" max="14084" width="13.42578125" style="6" customWidth="1"/>
    <col min="14085" max="14085" width="32.42578125" style="6" customWidth="1"/>
    <col min="14086" max="14086" width="1.140625" style="6" customWidth="1"/>
    <col min="14087" max="14087" width="0" style="6" hidden="1" customWidth="1"/>
    <col min="14088" max="14337" width="11.42578125" style="6"/>
    <col min="14338" max="14338" width="5.5703125" style="6" customWidth="1"/>
    <col min="14339" max="14339" width="88.5703125" style="6" customWidth="1"/>
    <col min="14340" max="14340" width="13.42578125" style="6" customWidth="1"/>
    <col min="14341" max="14341" width="32.42578125" style="6" customWidth="1"/>
    <col min="14342" max="14342" width="1.140625" style="6" customWidth="1"/>
    <col min="14343" max="14343" width="0" style="6" hidden="1" customWidth="1"/>
    <col min="14344" max="14593" width="11.42578125" style="6"/>
    <col min="14594" max="14594" width="5.5703125" style="6" customWidth="1"/>
    <col min="14595" max="14595" width="88.5703125" style="6" customWidth="1"/>
    <col min="14596" max="14596" width="13.42578125" style="6" customWidth="1"/>
    <col min="14597" max="14597" width="32.42578125" style="6" customWidth="1"/>
    <col min="14598" max="14598" width="1.140625" style="6" customWidth="1"/>
    <col min="14599" max="14599" width="0" style="6" hidden="1" customWidth="1"/>
    <col min="14600" max="14849" width="11.42578125" style="6"/>
    <col min="14850" max="14850" width="5.5703125" style="6" customWidth="1"/>
    <col min="14851" max="14851" width="88.5703125" style="6" customWidth="1"/>
    <col min="14852" max="14852" width="13.42578125" style="6" customWidth="1"/>
    <col min="14853" max="14853" width="32.42578125" style="6" customWidth="1"/>
    <col min="14854" max="14854" width="1.140625" style="6" customWidth="1"/>
    <col min="14855" max="14855" width="0" style="6" hidden="1" customWidth="1"/>
    <col min="14856" max="15105" width="11.42578125" style="6"/>
    <col min="15106" max="15106" width="5.5703125" style="6" customWidth="1"/>
    <col min="15107" max="15107" width="88.5703125" style="6" customWidth="1"/>
    <col min="15108" max="15108" width="13.42578125" style="6" customWidth="1"/>
    <col min="15109" max="15109" width="32.42578125" style="6" customWidth="1"/>
    <col min="15110" max="15110" width="1.140625" style="6" customWidth="1"/>
    <col min="15111" max="15111" width="0" style="6" hidden="1" customWidth="1"/>
    <col min="15112" max="15361" width="11.42578125" style="6"/>
    <col min="15362" max="15362" width="5.5703125" style="6" customWidth="1"/>
    <col min="15363" max="15363" width="88.5703125" style="6" customWidth="1"/>
    <col min="15364" max="15364" width="13.42578125" style="6" customWidth="1"/>
    <col min="15365" max="15365" width="32.42578125" style="6" customWidth="1"/>
    <col min="15366" max="15366" width="1.140625" style="6" customWidth="1"/>
    <col min="15367" max="15367" width="0" style="6" hidden="1" customWidth="1"/>
    <col min="15368" max="15617" width="11.42578125" style="6"/>
    <col min="15618" max="15618" width="5.5703125" style="6" customWidth="1"/>
    <col min="15619" max="15619" width="88.5703125" style="6" customWidth="1"/>
    <col min="15620" max="15620" width="13.42578125" style="6" customWidth="1"/>
    <col min="15621" max="15621" width="32.42578125" style="6" customWidth="1"/>
    <col min="15622" max="15622" width="1.140625" style="6" customWidth="1"/>
    <col min="15623" max="15623" width="0" style="6" hidden="1" customWidth="1"/>
    <col min="15624" max="15873" width="11.42578125" style="6"/>
    <col min="15874" max="15874" width="5.5703125" style="6" customWidth="1"/>
    <col min="15875" max="15875" width="88.5703125" style="6" customWidth="1"/>
    <col min="15876" max="15876" width="13.42578125" style="6" customWidth="1"/>
    <col min="15877" max="15877" width="32.42578125" style="6" customWidth="1"/>
    <col min="15878" max="15878" width="1.140625" style="6" customWidth="1"/>
    <col min="15879" max="15879" width="0" style="6" hidden="1" customWidth="1"/>
    <col min="15880" max="16129" width="11.42578125" style="6"/>
    <col min="16130" max="16130" width="5.5703125" style="6" customWidth="1"/>
    <col min="16131" max="16131" width="88.5703125" style="6" customWidth="1"/>
    <col min="16132" max="16132" width="13.42578125" style="6" customWidth="1"/>
    <col min="16133" max="16133" width="32.42578125" style="6" customWidth="1"/>
    <col min="16134" max="16134" width="1.140625" style="6" customWidth="1"/>
    <col min="16135" max="16135" width="0" style="6" hidden="1" customWidth="1"/>
    <col min="16136" max="16384" width="11.42578125" style="6"/>
  </cols>
  <sheetData>
    <row r="1" spans="1:6" ht="20.25" x14ac:dyDescent="0.25">
      <c r="A1" s="202" t="str">
        <f>'DPGF '!B1</f>
        <v xml:space="preserve">TRAVAUX DE DESAMIANTAGE ET DECONSTRUCTION </v>
      </c>
      <c r="B1" s="202"/>
      <c r="C1" s="202"/>
      <c r="D1" s="202"/>
      <c r="E1" s="202"/>
      <c r="F1" s="202"/>
    </row>
    <row r="2" spans="1:6" ht="20.25" x14ac:dyDescent="0.25">
      <c r="A2" s="202" t="str">
        <f>'DPGF '!B2</f>
        <v>De l'usine Rambol et du bâtiment STRY</v>
      </c>
      <c r="B2" s="202"/>
      <c r="C2" s="202"/>
      <c r="D2" s="202"/>
      <c r="E2" s="202"/>
      <c r="F2" s="202"/>
    </row>
    <row r="3" spans="1:6" ht="20.25" x14ac:dyDescent="0.25">
      <c r="A3" s="202" t="str">
        <f>'DPGF '!B3</f>
        <v>16 et 11 Rue de la Fossée aux chevaux St Arnoult en Yvelines 78</v>
      </c>
      <c r="B3" s="202"/>
      <c r="C3" s="202"/>
      <c r="D3" s="202"/>
      <c r="E3" s="202"/>
      <c r="F3" s="202"/>
    </row>
    <row r="4" spans="1:6" ht="20.25" x14ac:dyDescent="0.25">
      <c r="A4" s="202">
        <f>'DPGF '!B4</f>
        <v>0</v>
      </c>
      <c r="B4" s="202"/>
      <c r="C4" s="202"/>
      <c r="D4" s="202"/>
      <c r="E4" s="202"/>
      <c r="F4" s="202"/>
    </row>
    <row r="5" spans="1:6" s="25" customFormat="1" ht="3.6" customHeight="1" x14ac:dyDescent="0.2">
      <c r="A5" s="35"/>
      <c r="C5" s="36"/>
      <c r="D5" s="36"/>
      <c r="E5" s="20"/>
      <c r="F5" s="37"/>
    </row>
    <row r="6" spans="1:6" s="78" customFormat="1" ht="24" customHeight="1" x14ac:dyDescent="0.25">
      <c r="A6" s="232" t="s">
        <v>26</v>
      </c>
      <c r="B6" s="232"/>
      <c r="C6" s="232"/>
      <c r="D6" s="232"/>
      <c r="E6" s="232"/>
      <c r="F6" s="232"/>
    </row>
    <row r="7" spans="1:6" s="80" customFormat="1" ht="6.6" customHeight="1" x14ac:dyDescent="0.5">
      <c r="A7" s="229"/>
      <c r="B7" s="229"/>
      <c r="C7" s="229"/>
      <c r="D7" s="229"/>
      <c r="E7" s="229"/>
      <c r="F7" s="79"/>
    </row>
    <row r="8" spans="1:6" ht="70.5" customHeight="1" x14ac:dyDescent="0.25">
      <c r="A8" s="230" t="s">
        <v>41</v>
      </c>
      <c r="B8" s="230"/>
      <c r="C8" s="230"/>
      <c r="D8" s="230"/>
      <c r="E8" s="230"/>
      <c r="F8" s="230"/>
    </row>
    <row r="9" spans="1:6" ht="6.75" customHeight="1" x14ac:dyDescent="0.25">
      <c r="A9" s="6"/>
    </row>
    <row r="10" spans="1:6" s="82" customFormat="1" ht="16.5" x14ac:dyDescent="0.25">
      <c r="B10" s="82" t="s">
        <v>2</v>
      </c>
      <c r="C10" s="82" t="s">
        <v>3</v>
      </c>
      <c r="D10" s="83" t="s">
        <v>4</v>
      </c>
      <c r="E10" s="84" t="s">
        <v>5</v>
      </c>
      <c r="F10" s="84" t="s">
        <v>6</v>
      </c>
    </row>
    <row r="11" spans="1:6" s="82" customFormat="1" ht="5.25" customHeight="1" x14ac:dyDescent="0.25">
      <c r="D11" s="83"/>
      <c r="E11" s="85"/>
      <c r="F11" s="85"/>
    </row>
    <row r="12" spans="1:6" s="82" customFormat="1" ht="16.5" x14ac:dyDescent="0.25">
      <c r="A12" s="86" t="s">
        <v>36</v>
      </c>
      <c r="B12" s="87"/>
      <c r="C12" s="87"/>
      <c r="D12" s="88"/>
      <c r="E12" s="89"/>
      <c r="F12" s="89"/>
    </row>
    <row r="13" spans="1:6" ht="5.25" customHeight="1" x14ac:dyDescent="0.25">
      <c r="A13" s="10"/>
      <c r="B13" s="90"/>
      <c r="C13" s="90"/>
      <c r="D13" s="91"/>
      <c r="E13" s="92"/>
    </row>
    <row r="14" spans="1:6" s="57" customFormat="1" ht="17.45" customHeight="1" x14ac:dyDescent="0.2">
      <c r="A14" s="9" t="s">
        <v>28</v>
      </c>
      <c r="B14" s="93" t="s">
        <v>19</v>
      </c>
      <c r="C14" s="94" t="s">
        <v>20</v>
      </c>
      <c r="D14" s="95">
        <v>500</v>
      </c>
      <c r="E14" s="47">
        <f>N14</f>
        <v>0</v>
      </c>
      <c r="F14" s="48">
        <f t="shared" ref="F14:F99" si="0">E14*D14</f>
        <v>0</v>
      </c>
    </row>
    <row r="15" spans="1:6" s="57" customFormat="1" x14ac:dyDescent="0.2">
      <c r="A15" s="9" t="s">
        <v>29</v>
      </c>
      <c r="B15" s="93" t="s">
        <v>21</v>
      </c>
      <c r="C15" s="94" t="s">
        <v>7</v>
      </c>
      <c r="D15" s="95">
        <v>1</v>
      </c>
      <c r="E15" s="47">
        <f t="shared" ref="E15:E99" si="1">N15</f>
        <v>0</v>
      </c>
      <c r="F15" s="48">
        <f t="shared" si="0"/>
        <v>0</v>
      </c>
    </row>
    <row r="16" spans="1:6" s="57" customFormat="1" x14ac:dyDescent="0.2">
      <c r="A16" s="9" t="s">
        <v>30</v>
      </c>
      <c r="B16" s="93" t="s">
        <v>22</v>
      </c>
      <c r="C16" s="94" t="s">
        <v>7</v>
      </c>
      <c r="D16" s="95">
        <v>1</v>
      </c>
      <c r="E16" s="47">
        <f t="shared" si="1"/>
        <v>0</v>
      </c>
      <c r="F16" s="48">
        <f t="shared" si="0"/>
        <v>0</v>
      </c>
    </row>
    <row r="17" spans="1:6" s="57" customFormat="1" x14ac:dyDescent="0.2">
      <c r="A17" s="9" t="s">
        <v>31</v>
      </c>
      <c r="B17" s="93" t="s">
        <v>23</v>
      </c>
      <c r="C17" s="94" t="s">
        <v>7</v>
      </c>
      <c r="D17" s="95">
        <v>2</v>
      </c>
      <c r="E17" s="47">
        <f t="shared" si="1"/>
        <v>0</v>
      </c>
      <c r="F17" s="48">
        <f t="shared" si="0"/>
        <v>0</v>
      </c>
    </row>
    <row r="18" spans="1:6" x14ac:dyDescent="0.25">
      <c r="A18" s="9" t="s">
        <v>32</v>
      </c>
      <c r="B18" s="67" t="s">
        <v>27</v>
      </c>
      <c r="C18" s="96" t="s">
        <v>24</v>
      </c>
      <c r="D18" s="97"/>
      <c r="E18" s="47"/>
      <c r="F18" s="48"/>
    </row>
    <row r="19" spans="1:6" x14ac:dyDescent="0.25">
      <c r="A19" s="9"/>
      <c r="B19" s="93" t="s">
        <v>208</v>
      </c>
      <c r="C19" s="96" t="s">
        <v>24</v>
      </c>
      <c r="D19" s="97">
        <v>1</v>
      </c>
      <c r="E19" s="47">
        <f t="shared" ref="E19:E21" si="2">N19</f>
        <v>0</v>
      </c>
      <c r="F19" s="48">
        <f t="shared" ref="F19:F21" si="3">E19*D19</f>
        <v>0</v>
      </c>
    </row>
    <row r="20" spans="1:6" x14ac:dyDescent="0.25">
      <c r="A20" s="9"/>
      <c r="B20" s="93" t="s">
        <v>209</v>
      </c>
      <c r="C20" s="96" t="s">
        <v>24</v>
      </c>
      <c r="D20" s="97">
        <v>1</v>
      </c>
      <c r="E20" s="47">
        <f t="shared" si="2"/>
        <v>0</v>
      </c>
      <c r="F20" s="48">
        <f t="shared" si="3"/>
        <v>0</v>
      </c>
    </row>
    <row r="21" spans="1:6" x14ac:dyDescent="0.25">
      <c r="A21" s="9"/>
      <c r="B21" s="93" t="s">
        <v>210</v>
      </c>
      <c r="C21" s="96" t="s">
        <v>24</v>
      </c>
      <c r="D21" s="97">
        <v>1</v>
      </c>
      <c r="E21" s="47">
        <f t="shared" si="2"/>
        <v>0</v>
      </c>
      <c r="F21" s="48">
        <f t="shared" si="3"/>
        <v>0</v>
      </c>
    </row>
    <row r="22" spans="1:6" ht="17.25" customHeight="1" x14ac:dyDescent="0.25">
      <c r="A22" s="9" t="s">
        <v>33</v>
      </c>
      <c r="B22" s="67" t="s">
        <v>44</v>
      </c>
      <c r="C22" s="96"/>
      <c r="D22" s="97"/>
      <c r="E22" s="47">
        <f t="shared" si="1"/>
        <v>0</v>
      </c>
      <c r="F22" s="48">
        <f t="shared" si="0"/>
        <v>0</v>
      </c>
    </row>
    <row r="23" spans="1:6" ht="28.5" customHeight="1" x14ac:dyDescent="0.25">
      <c r="A23" s="9"/>
      <c r="B23" s="93" t="s">
        <v>211</v>
      </c>
      <c r="C23" s="96" t="s">
        <v>20</v>
      </c>
      <c r="D23" s="97">
        <v>1</v>
      </c>
      <c r="E23" s="47">
        <f t="shared" ref="E23:E25" si="4">N23</f>
        <v>0</v>
      </c>
      <c r="F23" s="48">
        <f t="shared" ref="F23:F25" si="5">E23*D23</f>
        <v>0</v>
      </c>
    </row>
    <row r="24" spans="1:6" ht="28.5" customHeight="1" x14ac:dyDescent="0.25">
      <c r="A24" s="9"/>
      <c r="B24" s="93" t="s">
        <v>212</v>
      </c>
      <c r="C24" s="96" t="s">
        <v>20</v>
      </c>
      <c r="D24" s="97">
        <v>1</v>
      </c>
      <c r="E24" s="47">
        <f t="shared" si="4"/>
        <v>0</v>
      </c>
      <c r="F24" s="48">
        <f t="shared" si="5"/>
        <v>0</v>
      </c>
    </row>
    <row r="25" spans="1:6" ht="28.5" customHeight="1" x14ac:dyDescent="0.25">
      <c r="A25" s="9"/>
      <c r="B25" s="93" t="s">
        <v>213</v>
      </c>
      <c r="C25" s="96" t="s">
        <v>20</v>
      </c>
      <c r="D25" s="97">
        <v>1</v>
      </c>
      <c r="E25" s="47">
        <f t="shared" si="4"/>
        <v>0</v>
      </c>
      <c r="F25" s="48">
        <f t="shared" si="5"/>
        <v>0</v>
      </c>
    </row>
    <row r="26" spans="1:6" ht="28.5" customHeight="1" x14ac:dyDescent="0.25">
      <c r="A26" s="9" t="s">
        <v>34</v>
      </c>
      <c r="B26" s="67" t="s">
        <v>214</v>
      </c>
      <c r="C26" s="96"/>
      <c r="D26" s="97"/>
      <c r="E26" s="47"/>
      <c r="F26" s="48"/>
    </row>
    <row r="27" spans="1:6" ht="28.5" customHeight="1" x14ac:dyDescent="0.25">
      <c r="A27" s="9"/>
      <c r="B27" s="93" t="s">
        <v>211</v>
      </c>
      <c r="C27" s="96" t="s">
        <v>20</v>
      </c>
      <c r="D27" s="97">
        <v>1</v>
      </c>
      <c r="E27" s="47">
        <f t="shared" ref="E27:E29" si="6">N27</f>
        <v>0</v>
      </c>
      <c r="F27" s="48">
        <f t="shared" ref="F27:F29" si="7">E27*D27</f>
        <v>0</v>
      </c>
    </row>
    <row r="28" spans="1:6" ht="28.5" customHeight="1" x14ac:dyDescent="0.25">
      <c r="A28" s="9"/>
      <c r="B28" s="93" t="s">
        <v>212</v>
      </c>
      <c r="C28" s="96" t="s">
        <v>20</v>
      </c>
      <c r="D28" s="97">
        <v>1</v>
      </c>
      <c r="E28" s="47">
        <f t="shared" si="6"/>
        <v>0</v>
      </c>
      <c r="F28" s="48">
        <f t="shared" si="7"/>
        <v>0</v>
      </c>
    </row>
    <row r="29" spans="1:6" ht="28.5" customHeight="1" x14ac:dyDescent="0.25">
      <c r="A29" s="9"/>
      <c r="B29" s="93" t="s">
        <v>213</v>
      </c>
      <c r="C29" s="96" t="s">
        <v>20</v>
      </c>
      <c r="D29" s="97">
        <v>1</v>
      </c>
      <c r="E29" s="47">
        <f t="shared" si="6"/>
        <v>0</v>
      </c>
      <c r="F29" s="48">
        <f t="shared" si="7"/>
        <v>0</v>
      </c>
    </row>
    <row r="30" spans="1:6" ht="28.5" customHeight="1" x14ac:dyDescent="0.25">
      <c r="A30" s="9" t="s">
        <v>35</v>
      </c>
      <c r="B30" s="67" t="s">
        <v>215</v>
      </c>
      <c r="C30" s="96"/>
      <c r="D30" s="97"/>
      <c r="E30" s="47"/>
      <c r="F30" s="48"/>
    </row>
    <row r="31" spans="1:6" ht="28.5" customHeight="1" x14ac:dyDescent="0.25">
      <c r="A31" s="9"/>
      <c r="B31" s="93" t="s">
        <v>211</v>
      </c>
      <c r="C31" s="96" t="s">
        <v>20</v>
      </c>
      <c r="D31" s="97">
        <v>1</v>
      </c>
      <c r="E31" s="47">
        <f t="shared" ref="E31:E33" si="8">N31</f>
        <v>0</v>
      </c>
      <c r="F31" s="48">
        <f t="shared" ref="F31:F33" si="9">E31*D31</f>
        <v>0</v>
      </c>
    </row>
    <row r="32" spans="1:6" ht="28.5" customHeight="1" x14ac:dyDescent="0.25">
      <c r="A32" s="9"/>
      <c r="B32" s="93" t="s">
        <v>212</v>
      </c>
      <c r="C32" s="96" t="s">
        <v>20</v>
      </c>
      <c r="D32" s="97">
        <v>1</v>
      </c>
      <c r="E32" s="47">
        <f t="shared" si="8"/>
        <v>0</v>
      </c>
      <c r="F32" s="48">
        <f t="shared" si="9"/>
        <v>0</v>
      </c>
    </row>
    <row r="33" spans="1:6" ht="28.5" customHeight="1" x14ac:dyDescent="0.25">
      <c r="A33" s="9"/>
      <c r="B33" s="93" t="s">
        <v>213</v>
      </c>
      <c r="C33" s="96" t="s">
        <v>20</v>
      </c>
      <c r="D33" s="97">
        <v>1</v>
      </c>
      <c r="E33" s="47">
        <f t="shared" si="8"/>
        <v>0</v>
      </c>
      <c r="F33" s="48">
        <f t="shared" si="9"/>
        <v>0</v>
      </c>
    </row>
    <row r="34" spans="1:6" ht="28.5" customHeight="1" x14ac:dyDescent="0.25">
      <c r="A34" s="9" t="s">
        <v>45</v>
      </c>
      <c r="B34" s="162" t="s">
        <v>216</v>
      </c>
      <c r="C34" s="96"/>
      <c r="D34" s="97"/>
      <c r="E34" s="47"/>
      <c r="F34" s="48"/>
    </row>
    <row r="35" spans="1:6" ht="28.5" customHeight="1" x14ac:dyDescent="0.25">
      <c r="A35" s="9"/>
      <c r="B35" s="93" t="s">
        <v>211</v>
      </c>
      <c r="C35" s="96" t="s">
        <v>20</v>
      </c>
      <c r="D35" s="97">
        <v>1</v>
      </c>
      <c r="E35" s="47">
        <f t="shared" ref="E35:E37" si="10">N35</f>
        <v>0</v>
      </c>
      <c r="F35" s="48">
        <f t="shared" ref="F35:F37" si="11">E35*D35</f>
        <v>0</v>
      </c>
    </row>
    <row r="36" spans="1:6" ht="28.5" customHeight="1" x14ac:dyDescent="0.25">
      <c r="A36" s="9"/>
      <c r="B36" s="93" t="s">
        <v>212</v>
      </c>
      <c r="C36" s="96" t="s">
        <v>20</v>
      </c>
      <c r="D36" s="97">
        <v>1</v>
      </c>
      <c r="E36" s="47">
        <f t="shared" si="10"/>
        <v>0</v>
      </c>
      <c r="F36" s="48">
        <f t="shared" si="11"/>
        <v>0</v>
      </c>
    </row>
    <row r="37" spans="1:6" ht="28.5" customHeight="1" x14ac:dyDescent="0.25">
      <c r="A37" s="9"/>
      <c r="B37" s="93" t="s">
        <v>213</v>
      </c>
      <c r="C37" s="96" t="s">
        <v>20</v>
      </c>
      <c r="D37" s="97">
        <v>1</v>
      </c>
      <c r="E37" s="47">
        <f t="shared" si="10"/>
        <v>0</v>
      </c>
      <c r="F37" s="48">
        <f t="shared" si="11"/>
        <v>0</v>
      </c>
    </row>
    <row r="38" spans="1:6" ht="28.5" customHeight="1" x14ac:dyDescent="0.25">
      <c r="A38" s="9" t="s">
        <v>54</v>
      </c>
      <c r="B38" s="162" t="s">
        <v>241</v>
      </c>
      <c r="C38" s="162"/>
      <c r="D38" s="162"/>
      <c r="E38" s="47"/>
      <c r="F38" s="48"/>
    </row>
    <row r="39" spans="1:6" ht="28.5" customHeight="1" x14ac:dyDescent="0.25">
      <c r="A39" s="9"/>
      <c r="B39" s="93" t="s">
        <v>242</v>
      </c>
      <c r="C39" s="96" t="s">
        <v>3</v>
      </c>
      <c r="D39" s="97">
        <v>1</v>
      </c>
      <c r="E39" s="47">
        <f t="shared" ref="E39:E41" si="12">N39</f>
        <v>0</v>
      </c>
      <c r="F39" s="48">
        <f t="shared" ref="F39:F41" si="13">E39*D39</f>
        <v>0</v>
      </c>
    </row>
    <row r="40" spans="1:6" ht="28.5" customHeight="1" x14ac:dyDescent="0.25">
      <c r="A40" s="9"/>
      <c r="B40" s="93" t="s">
        <v>243</v>
      </c>
      <c r="C40" s="96" t="s">
        <v>3</v>
      </c>
      <c r="D40" s="97">
        <v>1</v>
      </c>
      <c r="E40" s="47">
        <f t="shared" si="12"/>
        <v>0</v>
      </c>
      <c r="F40" s="48">
        <f t="shared" si="13"/>
        <v>0</v>
      </c>
    </row>
    <row r="41" spans="1:6" ht="28.5" customHeight="1" x14ac:dyDescent="0.25">
      <c r="A41" s="9"/>
      <c r="B41" s="93" t="s">
        <v>244</v>
      </c>
      <c r="C41" s="96" t="s">
        <v>3</v>
      </c>
      <c r="D41" s="97">
        <v>1</v>
      </c>
      <c r="E41" s="47">
        <f t="shared" si="12"/>
        <v>0</v>
      </c>
      <c r="F41" s="48">
        <f t="shared" si="13"/>
        <v>0</v>
      </c>
    </row>
    <row r="42" spans="1:6" ht="28.5" customHeight="1" x14ac:dyDescent="0.25">
      <c r="A42" s="9" t="s">
        <v>106</v>
      </c>
      <c r="B42" s="162" t="s">
        <v>217</v>
      </c>
      <c r="C42" s="96"/>
      <c r="D42" s="97"/>
      <c r="E42" s="47"/>
      <c r="F42" s="48"/>
    </row>
    <row r="43" spans="1:6" ht="28.5" customHeight="1" x14ac:dyDescent="0.25">
      <c r="A43" s="9"/>
      <c r="B43" s="93" t="s">
        <v>211</v>
      </c>
      <c r="C43" s="96" t="s">
        <v>20</v>
      </c>
      <c r="D43" s="97">
        <v>1</v>
      </c>
      <c r="E43" s="47">
        <f t="shared" ref="E43:E45" si="14">N43</f>
        <v>0</v>
      </c>
      <c r="F43" s="48">
        <f t="shared" ref="F43:F45" si="15">E43*D43</f>
        <v>0</v>
      </c>
    </row>
    <row r="44" spans="1:6" ht="28.5" customHeight="1" x14ac:dyDescent="0.25">
      <c r="A44" s="9"/>
      <c r="B44" s="93" t="s">
        <v>212</v>
      </c>
      <c r="C44" s="96" t="s">
        <v>20</v>
      </c>
      <c r="D44" s="97">
        <v>1</v>
      </c>
      <c r="E44" s="47">
        <f t="shared" si="14"/>
        <v>0</v>
      </c>
      <c r="F44" s="48">
        <f t="shared" si="15"/>
        <v>0</v>
      </c>
    </row>
    <row r="45" spans="1:6" ht="28.5" customHeight="1" x14ac:dyDescent="0.25">
      <c r="A45" s="9"/>
      <c r="B45" s="93" t="s">
        <v>213</v>
      </c>
      <c r="C45" s="96" t="s">
        <v>20</v>
      </c>
      <c r="D45" s="97">
        <v>1</v>
      </c>
      <c r="E45" s="47">
        <f t="shared" si="14"/>
        <v>0</v>
      </c>
      <c r="F45" s="48">
        <f t="shared" si="15"/>
        <v>0</v>
      </c>
    </row>
    <row r="46" spans="1:6" ht="28.5" customHeight="1" x14ac:dyDescent="0.25">
      <c r="A46" s="9" t="s">
        <v>107</v>
      </c>
      <c r="B46" s="162" t="s">
        <v>218</v>
      </c>
      <c r="C46" s="96"/>
      <c r="D46" s="97"/>
      <c r="E46" s="47"/>
      <c r="F46" s="48"/>
    </row>
    <row r="47" spans="1:6" ht="28.5" customHeight="1" x14ac:dyDescent="0.25">
      <c r="A47" s="9"/>
      <c r="B47" s="93" t="s">
        <v>208</v>
      </c>
      <c r="C47" s="96" t="s">
        <v>24</v>
      </c>
      <c r="D47" s="97">
        <v>1</v>
      </c>
      <c r="E47" s="47">
        <f t="shared" ref="E47:E49" si="16">N47</f>
        <v>0</v>
      </c>
      <c r="F47" s="48">
        <f t="shared" ref="F47:F49" si="17">E47*D47</f>
        <v>0</v>
      </c>
    </row>
    <row r="48" spans="1:6" ht="28.5" customHeight="1" x14ac:dyDescent="0.25">
      <c r="A48" s="9"/>
      <c r="B48" s="93" t="s">
        <v>209</v>
      </c>
      <c r="C48" s="96" t="s">
        <v>24</v>
      </c>
      <c r="D48" s="97">
        <v>1</v>
      </c>
      <c r="E48" s="47">
        <f t="shared" si="16"/>
        <v>0</v>
      </c>
      <c r="F48" s="48">
        <f t="shared" si="17"/>
        <v>0</v>
      </c>
    </row>
    <row r="49" spans="1:6" ht="28.5" customHeight="1" x14ac:dyDescent="0.25">
      <c r="A49" s="9"/>
      <c r="B49" s="93" t="s">
        <v>210</v>
      </c>
      <c r="C49" s="96" t="s">
        <v>24</v>
      </c>
      <c r="D49" s="97">
        <v>1</v>
      </c>
      <c r="E49" s="47">
        <f t="shared" si="16"/>
        <v>0</v>
      </c>
      <c r="F49" s="48">
        <f t="shared" si="17"/>
        <v>0</v>
      </c>
    </row>
    <row r="50" spans="1:6" ht="28.5" customHeight="1" x14ac:dyDescent="0.25">
      <c r="A50" s="9" t="s">
        <v>108</v>
      </c>
      <c r="B50" s="162" t="s">
        <v>219</v>
      </c>
      <c r="C50" s="96"/>
      <c r="D50" s="97"/>
      <c r="E50" s="47"/>
      <c r="F50" s="48"/>
    </row>
    <row r="51" spans="1:6" ht="28.5" customHeight="1" x14ac:dyDescent="0.25">
      <c r="A51" s="9"/>
      <c r="B51" s="93" t="s">
        <v>208</v>
      </c>
      <c r="C51" s="96" t="s">
        <v>24</v>
      </c>
      <c r="D51" s="97">
        <v>1</v>
      </c>
      <c r="E51" s="47">
        <f t="shared" ref="E51:E53" si="18">N51</f>
        <v>0</v>
      </c>
      <c r="F51" s="48">
        <f t="shared" ref="F51:F53" si="19">E51*D51</f>
        <v>0</v>
      </c>
    </row>
    <row r="52" spans="1:6" ht="28.5" customHeight="1" x14ac:dyDescent="0.25">
      <c r="A52" s="9"/>
      <c r="B52" s="93" t="s">
        <v>209</v>
      </c>
      <c r="C52" s="96" t="s">
        <v>24</v>
      </c>
      <c r="D52" s="97">
        <v>1</v>
      </c>
      <c r="E52" s="47">
        <f t="shared" si="18"/>
        <v>0</v>
      </c>
      <c r="F52" s="48">
        <f t="shared" si="19"/>
        <v>0</v>
      </c>
    </row>
    <row r="53" spans="1:6" ht="28.5" customHeight="1" x14ac:dyDescent="0.25">
      <c r="A53" s="9"/>
      <c r="B53" s="93" t="s">
        <v>210</v>
      </c>
      <c r="C53" s="96" t="s">
        <v>24</v>
      </c>
      <c r="D53" s="97">
        <v>1</v>
      </c>
      <c r="E53" s="47">
        <f t="shared" si="18"/>
        <v>0</v>
      </c>
      <c r="F53" s="48">
        <f t="shared" si="19"/>
        <v>0</v>
      </c>
    </row>
    <row r="54" spans="1:6" ht="28.5" customHeight="1" x14ac:dyDescent="0.25">
      <c r="A54" s="9" t="s">
        <v>220</v>
      </c>
      <c r="B54" s="162" t="s">
        <v>224</v>
      </c>
      <c r="C54" s="96"/>
      <c r="D54" s="97"/>
      <c r="E54" s="47"/>
      <c r="F54" s="48"/>
    </row>
    <row r="55" spans="1:6" ht="28.5" customHeight="1" x14ac:dyDescent="0.25">
      <c r="A55" s="9"/>
      <c r="B55" s="93" t="s">
        <v>208</v>
      </c>
      <c r="C55" s="96" t="s">
        <v>24</v>
      </c>
      <c r="D55" s="97">
        <v>1</v>
      </c>
      <c r="E55" s="47">
        <f t="shared" ref="E55:E57" si="20">N55</f>
        <v>0</v>
      </c>
      <c r="F55" s="48">
        <f t="shared" ref="F55:F57" si="21">E55*D55</f>
        <v>0</v>
      </c>
    </row>
    <row r="56" spans="1:6" ht="28.5" customHeight="1" x14ac:dyDescent="0.25">
      <c r="A56" s="9"/>
      <c r="B56" s="93" t="s">
        <v>209</v>
      </c>
      <c r="C56" s="96" t="s">
        <v>24</v>
      </c>
      <c r="D56" s="97">
        <v>1</v>
      </c>
      <c r="E56" s="47">
        <f t="shared" si="20"/>
        <v>0</v>
      </c>
      <c r="F56" s="48">
        <f t="shared" si="21"/>
        <v>0</v>
      </c>
    </row>
    <row r="57" spans="1:6" ht="28.5" customHeight="1" x14ac:dyDescent="0.25">
      <c r="A57" s="9"/>
      <c r="B57" s="93" t="s">
        <v>210</v>
      </c>
      <c r="C57" s="96" t="s">
        <v>24</v>
      </c>
      <c r="D57" s="97">
        <v>1</v>
      </c>
      <c r="E57" s="47">
        <f t="shared" si="20"/>
        <v>0</v>
      </c>
      <c r="F57" s="48">
        <f t="shared" si="21"/>
        <v>0</v>
      </c>
    </row>
    <row r="58" spans="1:6" ht="28.5" customHeight="1" x14ac:dyDescent="0.25">
      <c r="A58" s="9" t="s">
        <v>222</v>
      </c>
      <c r="B58" s="163" t="s">
        <v>223</v>
      </c>
      <c r="C58" s="96"/>
      <c r="D58" s="97"/>
      <c r="E58" s="47"/>
      <c r="F58" s="48"/>
    </row>
    <row r="59" spans="1:6" ht="28.5" customHeight="1" x14ac:dyDescent="0.25">
      <c r="A59" s="9"/>
      <c r="B59" s="93" t="s">
        <v>208</v>
      </c>
      <c r="C59" s="96" t="s">
        <v>24</v>
      </c>
      <c r="D59" s="97">
        <v>1</v>
      </c>
      <c r="E59" s="47">
        <f t="shared" ref="E59:E61" si="22">N59</f>
        <v>0</v>
      </c>
      <c r="F59" s="48">
        <f t="shared" ref="F59:F61" si="23">E59*D59</f>
        <v>0</v>
      </c>
    </row>
    <row r="60" spans="1:6" ht="28.5" customHeight="1" x14ac:dyDescent="0.25">
      <c r="A60" s="9"/>
      <c r="B60" s="93" t="s">
        <v>209</v>
      </c>
      <c r="C60" s="96" t="s">
        <v>24</v>
      </c>
      <c r="D60" s="97">
        <v>1</v>
      </c>
      <c r="E60" s="47">
        <f t="shared" si="22"/>
        <v>0</v>
      </c>
      <c r="F60" s="48">
        <f t="shared" si="23"/>
        <v>0</v>
      </c>
    </row>
    <row r="61" spans="1:6" ht="28.5" customHeight="1" x14ac:dyDescent="0.25">
      <c r="A61" s="9"/>
      <c r="B61" s="93" t="s">
        <v>210</v>
      </c>
      <c r="C61" s="96" t="s">
        <v>24</v>
      </c>
      <c r="D61" s="97">
        <v>1</v>
      </c>
      <c r="E61" s="47">
        <f t="shared" si="22"/>
        <v>0</v>
      </c>
      <c r="F61" s="48">
        <f t="shared" si="23"/>
        <v>0</v>
      </c>
    </row>
    <row r="62" spans="1:6" ht="28.5" customHeight="1" x14ac:dyDescent="0.25">
      <c r="A62" s="9" t="s">
        <v>222</v>
      </c>
      <c r="B62" s="162" t="s">
        <v>225</v>
      </c>
      <c r="C62" s="96"/>
      <c r="D62" s="97"/>
      <c r="E62" s="47"/>
      <c r="F62" s="48"/>
    </row>
    <row r="63" spans="1:6" ht="28.5" customHeight="1" x14ac:dyDescent="0.25">
      <c r="A63" s="9"/>
      <c r="B63" s="93" t="s">
        <v>208</v>
      </c>
      <c r="C63" s="96" t="s">
        <v>24</v>
      </c>
      <c r="D63" s="97">
        <v>1</v>
      </c>
      <c r="E63" s="47">
        <f t="shared" ref="E63:E65" si="24">N63</f>
        <v>0</v>
      </c>
      <c r="F63" s="48">
        <f t="shared" ref="F63:F65" si="25">E63*D63</f>
        <v>0</v>
      </c>
    </row>
    <row r="64" spans="1:6" ht="28.5" customHeight="1" x14ac:dyDescent="0.25">
      <c r="A64" s="9"/>
      <c r="B64" s="93" t="s">
        <v>209</v>
      </c>
      <c r="C64" s="96" t="s">
        <v>24</v>
      </c>
      <c r="D64" s="97">
        <v>1</v>
      </c>
      <c r="E64" s="47">
        <f t="shared" si="24"/>
        <v>0</v>
      </c>
      <c r="F64" s="48">
        <f t="shared" si="25"/>
        <v>0</v>
      </c>
    </row>
    <row r="65" spans="1:6" ht="28.5" customHeight="1" x14ac:dyDescent="0.25">
      <c r="A65" s="9"/>
      <c r="B65" s="93" t="s">
        <v>210</v>
      </c>
      <c r="C65" s="96" t="s">
        <v>24</v>
      </c>
      <c r="D65" s="97">
        <v>1</v>
      </c>
      <c r="E65" s="47">
        <f t="shared" si="24"/>
        <v>0</v>
      </c>
      <c r="F65" s="48">
        <f t="shared" si="25"/>
        <v>0</v>
      </c>
    </row>
    <row r="66" spans="1:6" ht="28.5" customHeight="1" x14ac:dyDescent="0.25">
      <c r="B66" s="82" t="s">
        <v>2</v>
      </c>
      <c r="C66" s="82" t="s">
        <v>3</v>
      </c>
      <c r="D66" s="83" t="s">
        <v>4</v>
      </c>
      <c r="E66" s="84" t="s">
        <v>5</v>
      </c>
      <c r="F66" s="84" t="s">
        <v>6</v>
      </c>
    </row>
    <row r="67" spans="1:6" ht="28.5" customHeight="1" x14ac:dyDescent="0.25">
      <c r="A67" s="9" t="s">
        <v>226</v>
      </c>
      <c r="B67" s="162" t="s">
        <v>221</v>
      </c>
      <c r="C67" s="96"/>
      <c r="D67" s="97"/>
      <c r="E67" s="47"/>
      <c r="F67" s="48"/>
    </row>
    <row r="68" spans="1:6" ht="28.5" customHeight="1" x14ac:dyDescent="0.25">
      <c r="A68" s="9"/>
      <c r="B68" s="93" t="s">
        <v>211</v>
      </c>
      <c r="C68" s="96" t="s">
        <v>20</v>
      </c>
      <c r="D68" s="97">
        <v>1</v>
      </c>
      <c r="E68" s="47">
        <f t="shared" ref="E68:E70" si="26">N68</f>
        <v>0</v>
      </c>
      <c r="F68" s="48">
        <f t="shared" ref="F68:F70" si="27">E68*D68</f>
        <v>0</v>
      </c>
    </row>
    <row r="69" spans="1:6" ht="28.5" customHeight="1" x14ac:dyDescent="0.25">
      <c r="A69" s="9"/>
      <c r="B69" s="93" t="s">
        <v>227</v>
      </c>
      <c r="C69" s="96" t="s">
        <v>20</v>
      </c>
      <c r="D69" s="97">
        <v>1</v>
      </c>
      <c r="E69" s="47">
        <f t="shared" si="26"/>
        <v>0</v>
      </c>
      <c r="F69" s="48">
        <f t="shared" si="27"/>
        <v>0</v>
      </c>
    </row>
    <row r="70" spans="1:6" ht="28.5" customHeight="1" x14ac:dyDescent="0.25">
      <c r="A70" s="9"/>
      <c r="B70" s="93" t="s">
        <v>228</v>
      </c>
      <c r="C70" s="96" t="s">
        <v>20</v>
      </c>
      <c r="D70" s="97">
        <v>1</v>
      </c>
      <c r="E70" s="47">
        <f t="shared" si="26"/>
        <v>0</v>
      </c>
      <c r="F70" s="48">
        <f t="shared" si="27"/>
        <v>0</v>
      </c>
    </row>
    <row r="71" spans="1:6" ht="31.5" customHeight="1" x14ac:dyDescent="0.25">
      <c r="A71" s="9" t="s">
        <v>233</v>
      </c>
      <c r="B71" s="164" t="s">
        <v>229</v>
      </c>
      <c r="C71" s="96"/>
      <c r="D71" s="97"/>
      <c r="E71" s="47"/>
      <c r="F71" s="48"/>
    </row>
    <row r="72" spans="1:6" ht="18.600000000000001" customHeight="1" x14ac:dyDescent="0.25">
      <c r="A72" s="9"/>
      <c r="B72" s="93" t="s">
        <v>230</v>
      </c>
      <c r="C72" s="96" t="s">
        <v>3</v>
      </c>
      <c r="D72" s="97">
        <v>1</v>
      </c>
      <c r="E72" s="47">
        <f t="shared" ref="E72:E74" si="28">N72</f>
        <v>0</v>
      </c>
      <c r="F72" s="48">
        <f t="shared" ref="F72:F74" si="29">E72*D72</f>
        <v>0</v>
      </c>
    </row>
    <row r="73" spans="1:6" ht="18.600000000000001" customHeight="1" x14ac:dyDescent="0.25">
      <c r="A73" s="9"/>
      <c r="B73" s="93" t="s">
        <v>231</v>
      </c>
      <c r="C73" s="96" t="s">
        <v>3</v>
      </c>
      <c r="D73" s="97">
        <v>1</v>
      </c>
      <c r="E73" s="47">
        <f t="shared" si="28"/>
        <v>0</v>
      </c>
      <c r="F73" s="48">
        <f t="shared" si="29"/>
        <v>0</v>
      </c>
    </row>
    <row r="74" spans="1:6" ht="18.600000000000001" customHeight="1" x14ac:dyDescent="0.25">
      <c r="A74" s="9"/>
      <c r="B74" s="93" t="s">
        <v>232</v>
      </c>
      <c r="C74" s="96" t="s">
        <v>3</v>
      </c>
      <c r="D74" s="97">
        <v>1</v>
      </c>
      <c r="E74" s="47">
        <f t="shared" si="28"/>
        <v>0</v>
      </c>
      <c r="F74" s="48">
        <f t="shared" si="29"/>
        <v>0</v>
      </c>
    </row>
    <row r="75" spans="1:6" ht="30" customHeight="1" x14ac:dyDescent="0.25">
      <c r="A75" s="9" t="s">
        <v>235</v>
      </c>
      <c r="B75" s="164" t="s">
        <v>234</v>
      </c>
      <c r="C75" s="96"/>
      <c r="D75" s="97"/>
      <c r="E75" s="47"/>
      <c r="F75" s="48"/>
    </row>
    <row r="76" spans="1:6" ht="18.600000000000001" customHeight="1" x14ac:dyDescent="0.25">
      <c r="A76" s="9"/>
      <c r="B76" s="93" t="s">
        <v>230</v>
      </c>
      <c r="C76" s="96" t="s">
        <v>3</v>
      </c>
      <c r="D76" s="97">
        <v>1</v>
      </c>
      <c r="E76" s="47">
        <f t="shared" ref="E76:E78" si="30">N76</f>
        <v>0</v>
      </c>
      <c r="F76" s="48">
        <f t="shared" ref="F76:F78" si="31">E76*D76</f>
        <v>0</v>
      </c>
    </row>
    <row r="77" spans="1:6" ht="18.600000000000001" customHeight="1" x14ac:dyDescent="0.25">
      <c r="A77" s="9"/>
      <c r="B77" s="93" t="s">
        <v>231</v>
      </c>
      <c r="C77" s="96" t="s">
        <v>3</v>
      </c>
      <c r="D77" s="97">
        <v>1</v>
      </c>
      <c r="E77" s="47">
        <f t="shared" si="30"/>
        <v>0</v>
      </c>
      <c r="F77" s="48">
        <f t="shared" si="31"/>
        <v>0</v>
      </c>
    </row>
    <row r="78" spans="1:6" ht="18.600000000000001" customHeight="1" x14ac:dyDescent="0.25">
      <c r="A78" s="9"/>
      <c r="B78" s="93" t="s">
        <v>232</v>
      </c>
      <c r="C78" s="96" t="s">
        <v>3</v>
      </c>
      <c r="D78" s="97">
        <v>1</v>
      </c>
      <c r="E78" s="47">
        <f t="shared" si="30"/>
        <v>0</v>
      </c>
      <c r="F78" s="48">
        <f t="shared" si="31"/>
        <v>0</v>
      </c>
    </row>
    <row r="79" spans="1:6" ht="27.75" customHeight="1" x14ac:dyDescent="0.25">
      <c r="A79" s="9" t="s">
        <v>237</v>
      </c>
      <c r="B79" s="164" t="s">
        <v>236</v>
      </c>
      <c r="C79" s="96"/>
      <c r="D79" s="97"/>
      <c r="E79" s="47"/>
      <c r="F79" s="48"/>
    </row>
    <row r="80" spans="1:6" ht="18.600000000000001" customHeight="1" x14ac:dyDescent="0.25">
      <c r="A80" s="9"/>
      <c r="B80" s="93" t="s">
        <v>230</v>
      </c>
      <c r="C80" s="96" t="s">
        <v>3</v>
      </c>
      <c r="D80" s="97">
        <v>1</v>
      </c>
      <c r="E80" s="47">
        <f t="shared" ref="E80:E82" si="32">N80</f>
        <v>0</v>
      </c>
      <c r="F80" s="48">
        <f t="shared" ref="F80:F82" si="33">E80*D80</f>
        <v>0</v>
      </c>
    </row>
    <row r="81" spans="1:6" ht="18.600000000000001" customHeight="1" x14ac:dyDescent="0.25">
      <c r="A81" s="9"/>
      <c r="B81" s="93" t="s">
        <v>231</v>
      </c>
      <c r="C81" s="96" t="s">
        <v>3</v>
      </c>
      <c r="D81" s="97">
        <v>1</v>
      </c>
      <c r="E81" s="47">
        <f t="shared" si="32"/>
        <v>0</v>
      </c>
      <c r="F81" s="48">
        <f t="shared" si="33"/>
        <v>0</v>
      </c>
    </row>
    <row r="82" spans="1:6" ht="18.600000000000001" customHeight="1" x14ac:dyDescent="0.25">
      <c r="A82" s="9"/>
      <c r="B82" s="93" t="s">
        <v>232</v>
      </c>
      <c r="C82" s="96" t="s">
        <v>3</v>
      </c>
      <c r="D82" s="97">
        <v>1</v>
      </c>
      <c r="E82" s="47">
        <f t="shared" si="32"/>
        <v>0</v>
      </c>
      <c r="F82" s="48">
        <f t="shared" si="33"/>
        <v>0</v>
      </c>
    </row>
    <row r="83" spans="1:6" ht="27.75" customHeight="1" x14ac:dyDescent="0.25">
      <c r="A83" s="9" t="s">
        <v>239</v>
      </c>
      <c r="B83" s="164" t="s">
        <v>238</v>
      </c>
      <c r="C83" s="96"/>
      <c r="D83" s="97"/>
      <c r="E83" s="47"/>
      <c r="F83" s="48"/>
    </row>
    <row r="84" spans="1:6" ht="18.600000000000001" customHeight="1" x14ac:dyDescent="0.25">
      <c r="A84" s="9"/>
      <c r="B84" s="93" t="s">
        <v>230</v>
      </c>
      <c r="C84" s="96" t="s">
        <v>3</v>
      </c>
      <c r="D84" s="97">
        <v>1</v>
      </c>
      <c r="E84" s="47">
        <f t="shared" ref="E84:E86" si="34">N84</f>
        <v>0</v>
      </c>
      <c r="F84" s="48">
        <f t="shared" ref="F84:F86" si="35">E84*D84</f>
        <v>0</v>
      </c>
    </row>
    <row r="85" spans="1:6" ht="18.600000000000001" customHeight="1" x14ac:dyDescent="0.25">
      <c r="A85" s="9"/>
      <c r="B85" s="93" t="s">
        <v>231</v>
      </c>
      <c r="C85" s="96" t="s">
        <v>3</v>
      </c>
      <c r="D85" s="97">
        <v>1</v>
      </c>
      <c r="E85" s="47">
        <f t="shared" si="34"/>
        <v>0</v>
      </c>
      <c r="F85" s="48">
        <f t="shared" si="35"/>
        <v>0</v>
      </c>
    </row>
    <row r="86" spans="1:6" ht="18.600000000000001" customHeight="1" x14ac:dyDescent="0.25">
      <c r="A86" s="9"/>
      <c r="B86" s="93" t="s">
        <v>232</v>
      </c>
      <c r="C86" s="96" t="s">
        <v>3</v>
      </c>
      <c r="D86" s="97">
        <v>1</v>
      </c>
      <c r="E86" s="47">
        <f t="shared" si="34"/>
        <v>0</v>
      </c>
      <c r="F86" s="48">
        <f t="shared" si="35"/>
        <v>0</v>
      </c>
    </row>
    <row r="87" spans="1:6" ht="30.75" customHeight="1" x14ac:dyDescent="0.25">
      <c r="A87" s="9" t="s">
        <v>239</v>
      </c>
      <c r="B87" s="164" t="s">
        <v>240</v>
      </c>
      <c r="C87" s="96"/>
      <c r="D87" s="97"/>
      <c r="E87" s="47"/>
      <c r="F87" s="48"/>
    </row>
    <row r="88" spans="1:6" ht="18.600000000000001" customHeight="1" x14ac:dyDescent="0.25">
      <c r="A88" s="9"/>
      <c r="B88" s="93" t="s">
        <v>230</v>
      </c>
      <c r="C88" s="96" t="s">
        <v>3</v>
      </c>
      <c r="D88" s="97">
        <v>1</v>
      </c>
      <c r="E88" s="47">
        <f t="shared" ref="E88:E90" si="36">N88</f>
        <v>0</v>
      </c>
      <c r="F88" s="48">
        <f t="shared" ref="F88:F90" si="37">E88*D88</f>
        <v>0</v>
      </c>
    </row>
    <row r="89" spans="1:6" ht="18.600000000000001" customHeight="1" x14ac:dyDescent="0.25">
      <c r="A89" s="9"/>
      <c r="B89" s="93" t="s">
        <v>231</v>
      </c>
      <c r="C89" s="96" t="s">
        <v>3</v>
      </c>
      <c r="D89" s="97">
        <v>1</v>
      </c>
      <c r="E89" s="47">
        <f t="shared" si="36"/>
        <v>0</v>
      </c>
      <c r="F89" s="48">
        <f t="shared" si="37"/>
        <v>0</v>
      </c>
    </row>
    <row r="90" spans="1:6" ht="18.600000000000001" customHeight="1" x14ac:dyDescent="0.25">
      <c r="A90" s="9"/>
      <c r="B90" s="93" t="s">
        <v>232</v>
      </c>
      <c r="C90" s="96" t="s">
        <v>3</v>
      </c>
      <c r="D90" s="97">
        <v>1</v>
      </c>
      <c r="E90" s="47">
        <f t="shared" si="36"/>
        <v>0</v>
      </c>
      <c r="F90" s="48">
        <f t="shared" si="37"/>
        <v>0</v>
      </c>
    </row>
    <row r="91" spans="1:6" ht="18.600000000000001" customHeight="1" x14ac:dyDescent="0.25">
      <c r="A91" s="9" t="s">
        <v>245</v>
      </c>
      <c r="B91" s="164" t="s">
        <v>247</v>
      </c>
      <c r="C91" s="96"/>
      <c r="D91" s="97"/>
      <c r="E91" s="47"/>
      <c r="F91" s="48"/>
    </row>
    <row r="92" spans="1:6" ht="18.600000000000001" customHeight="1" x14ac:dyDescent="0.25">
      <c r="A92" s="9"/>
      <c r="B92" s="93" t="s">
        <v>211</v>
      </c>
      <c r="C92" s="96" t="s">
        <v>20</v>
      </c>
      <c r="D92" s="97">
        <v>1</v>
      </c>
      <c r="E92" s="47">
        <f t="shared" ref="E92:E94" si="38">N92</f>
        <v>0</v>
      </c>
      <c r="F92" s="48">
        <f t="shared" ref="F92:F94" si="39">E92*D92</f>
        <v>0</v>
      </c>
    </row>
    <row r="93" spans="1:6" ht="18.600000000000001" customHeight="1" x14ac:dyDescent="0.25">
      <c r="A93" s="9"/>
      <c r="B93" s="93" t="s">
        <v>227</v>
      </c>
      <c r="C93" s="96" t="s">
        <v>20</v>
      </c>
      <c r="D93" s="97">
        <v>1</v>
      </c>
      <c r="E93" s="47">
        <f t="shared" si="38"/>
        <v>0</v>
      </c>
      <c r="F93" s="48">
        <f t="shared" si="39"/>
        <v>0</v>
      </c>
    </row>
    <row r="94" spans="1:6" ht="18.600000000000001" customHeight="1" x14ac:dyDescent="0.25">
      <c r="A94" s="9"/>
      <c r="B94" s="93" t="s">
        <v>228</v>
      </c>
      <c r="C94" s="96" t="s">
        <v>20</v>
      </c>
      <c r="D94" s="97">
        <v>1</v>
      </c>
      <c r="E94" s="47">
        <f t="shared" si="38"/>
        <v>0</v>
      </c>
      <c r="F94" s="48">
        <f t="shared" si="39"/>
        <v>0</v>
      </c>
    </row>
    <row r="95" spans="1:6" ht="18.600000000000001" customHeight="1" x14ac:dyDescent="0.25">
      <c r="A95" s="9" t="s">
        <v>246</v>
      </c>
      <c r="B95" s="164" t="s">
        <v>248</v>
      </c>
      <c r="C95" s="96"/>
      <c r="D95" s="97"/>
      <c r="E95" s="47"/>
      <c r="F95" s="48"/>
    </row>
    <row r="96" spans="1:6" ht="18.600000000000001" customHeight="1" x14ac:dyDescent="0.25">
      <c r="A96" s="9"/>
      <c r="B96" s="93" t="s">
        <v>242</v>
      </c>
      <c r="C96" s="96" t="s">
        <v>3</v>
      </c>
      <c r="D96" s="97">
        <v>1</v>
      </c>
      <c r="E96" s="47">
        <f t="shared" ref="E96:E98" si="40">N96</f>
        <v>0</v>
      </c>
      <c r="F96" s="48">
        <f t="shared" ref="F96:F98" si="41">E96*D96</f>
        <v>0</v>
      </c>
    </row>
    <row r="97" spans="1:6" ht="18.600000000000001" customHeight="1" x14ac:dyDescent="0.25">
      <c r="A97" s="9"/>
      <c r="B97" s="93" t="s">
        <v>243</v>
      </c>
      <c r="C97" s="96" t="s">
        <v>3</v>
      </c>
      <c r="D97" s="97">
        <v>1</v>
      </c>
      <c r="E97" s="47">
        <f t="shared" si="40"/>
        <v>0</v>
      </c>
      <c r="F97" s="48">
        <f t="shared" si="41"/>
        <v>0</v>
      </c>
    </row>
    <row r="98" spans="1:6" ht="18.600000000000001" customHeight="1" x14ac:dyDescent="0.25">
      <c r="A98" s="9"/>
      <c r="B98" s="93" t="s">
        <v>244</v>
      </c>
      <c r="C98" s="96" t="s">
        <v>3</v>
      </c>
      <c r="D98" s="97">
        <v>1</v>
      </c>
      <c r="E98" s="47">
        <f t="shared" si="40"/>
        <v>0</v>
      </c>
      <c r="F98" s="48">
        <f t="shared" si="41"/>
        <v>0</v>
      </c>
    </row>
    <row r="99" spans="1:6" ht="18.600000000000001" customHeight="1" x14ac:dyDescent="0.25">
      <c r="A99" s="9" t="s">
        <v>249</v>
      </c>
      <c r="B99" s="98" t="s">
        <v>42</v>
      </c>
      <c r="C99" s="96" t="s">
        <v>37</v>
      </c>
      <c r="D99" s="97">
        <v>50</v>
      </c>
      <c r="E99" s="47">
        <f t="shared" si="1"/>
        <v>0</v>
      </c>
      <c r="F99" s="48">
        <f t="shared" si="0"/>
        <v>0</v>
      </c>
    </row>
    <row r="100" spans="1:6" ht="18.600000000000001" customHeight="1" x14ac:dyDescent="0.25">
      <c r="A100" s="9" t="s">
        <v>250</v>
      </c>
      <c r="B100" s="98" t="s">
        <v>64</v>
      </c>
      <c r="C100" s="96" t="s">
        <v>37</v>
      </c>
      <c r="D100" s="97">
        <v>50</v>
      </c>
      <c r="E100" s="47">
        <f t="shared" ref="E100:E103" si="42">N100</f>
        <v>0</v>
      </c>
      <c r="F100" s="48">
        <f t="shared" ref="F100:F103" si="43">E100*D100</f>
        <v>0</v>
      </c>
    </row>
    <row r="101" spans="1:6" ht="18.600000000000001" customHeight="1" x14ac:dyDescent="0.25">
      <c r="A101" s="9" t="s">
        <v>251</v>
      </c>
      <c r="B101" s="98" t="s">
        <v>67</v>
      </c>
      <c r="C101" s="96" t="s">
        <v>37</v>
      </c>
      <c r="D101" s="97">
        <v>50</v>
      </c>
      <c r="E101" s="47">
        <f t="shared" si="42"/>
        <v>0</v>
      </c>
      <c r="F101" s="48">
        <f t="shared" si="43"/>
        <v>0</v>
      </c>
    </row>
    <row r="102" spans="1:6" ht="18.600000000000001" customHeight="1" x14ac:dyDescent="0.25">
      <c r="A102" s="9" t="s">
        <v>252</v>
      </c>
      <c r="B102" s="98" t="s">
        <v>65</v>
      </c>
      <c r="C102" s="96" t="s">
        <v>37</v>
      </c>
      <c r="D102" s="97">
        <v>50</v>
      </c>
      <c r="E102" s="47">
        <f t="shared" si="42"/>
        <v>0</v>
      </c>
      <c r="F102" s="48">
        <f t="shared" si="43"/>
        <v>0</v>
      </c>
    </row>
    <row r="103" spans="1:6" ht="18.600000000000001" customHeight="1" x14ac:dyDescent="0.25">
      <c r="A103" s="9" t="s">
        <v>289</v>
      </c>
      <c r="B103" s="98" t="s">
        <v>66</v>
      </c>
      <c r="C103" s="96" t="s">
        <v>37</v>
      </c>
      <c r="D103" s="97">
        <v>50</v>
      </c>
      <c r="E103" s="47">
        <f t="shared" si="42"/>
        <v>0</v>
      </c>
      <c r="F103" s="48">
        <f t="shared" si="43"/>
        <v>0</v>
      </c>
    </row>
    <row r="104" spans="1:6" ht="18.600000000000001" customHeight="1" x14ac:dyDescent="0.25">
      <c r="A104" s="9"/>
      <c r="B104" s="98"/>
      <c r="C104" s="96"/>
      <c r="D104" s="99"/>
      <c r="E104" s="6"/>
    </row>
    <row r="105" spans="1:6" ht="3.75" customHeight="1" x14ac:dyDescent="0.25">
      <c r="A105" s="9"/>
      <c r="B105" s="98"/>
      <c r="C105" s="96"/>
      <c r="D105" s="91"/>
      <c r="E105" s="99"/>
      <c r="F105" s="100"/>
    </row>
    <row r="106" spans="1:6" ht="3.6" customHeight="1" x14ac:dyDescent="0.25">
      <c r="A106" s="9"/>
      <c r="B106" s="101"/>
      <c r="C106" s="96"/>
      <c r="D106" s="91"/>
      <c r="E106" s="99"/>
      <c r="F106" s="100"/>
    </row>
    <row r="107" spans="1:6" ht="18.600000000000001" customHeight="1" x14ac:dyDescent="0.25">
      <c r="A107" s="233" t="s">
        <v>25</v>
      </c>
      <c r="B107" s="233"/>
      <c r="C107" s="233"/>
      <c r="D107" s="233"/>
      <c r="E107" s="233"/>
      <c r="F107" s="233"/>
    </row>
    <row r="108" spans="1:6" ht="18.600000000000001" customHeight="1" x14ac:dyDescent="0.25">
      <c r="A108" s="233"/>
      <c r="B108" s="233"/>
      <c r="C108" s="233"/>
      <c r="D108" s="233"/>
      <c r="E108" s="233"/>
      <c r="F108" s="233"/>
    </row>
    <row r="109" spans="1:6" ht="18.600000000000001" customHeight="1" x14ac:dyDescent="0.25">
      <c r="A109" s="6"/>
      <c r="B109" s="234" t="s">
        <v>8</v>
      </c>
      <c r="C109" s="234"/>
      <c r="D109" s="234"/>
      <c r="E109" s="235">
        <f>SUM(F14:F104)</f>
        <v>0</v>
      </c>
      <c r="F109" s="235"/>
    </row>
    <row r="110" spans="1:6" ht="18.600000000000001" customHeight="1" x14ac:dyDescent="0.25">
      <c r="A110" s="6"/>
      <c r="B110" s="234" t="s">
        <v>10</v>
      </c>
      <c r="C110" s="234"/>
      <c r="D110" s="234"/>
      <c r="E110" s="235">
        <f>E109*0.2</f>
        <v>0</v>
      </c>
      <c r="F110" s="235"/>
    </row>
    <row r="111" spans="1:6" ht="17.25" x14ac:dyDescent="0.25">
      <c r="A111" s="6"/>
      <c r="B111" s="234" t="s">
        <v>9</v>
      </c>
      <c r="C111" s="234"/>
      <c r="D111" s="234"/>
      <c r="E111" s="235">
        <f>E109+E110</f>
        <v>0</v>
      </c>
      <c r="F111" s="235"/>
    </row>
    <row r="112" spans="1:6" x14ac:dyDescent="0.25">
      <c r="A112" s="102"/>
      <c r="B112" s="103"/>
      <c r="C112" s="103"/>
      <c r="D112" s="104"/>
      <c r="E112" s="105"/>
      <c r="F112" s="105"/>
    </row>
    <row r="113" spans="1:6" ht="12.95" customHeight="1" x14ac:dyDescent="0.25">
      <c r="A113" s="231" t="s">
        <v>207</v>
      </c>
      <c r="B113" s="231"/>
      <c r="C113" s="231"/>
      <c r="D113" s="231"/>
      <c r="E113" s="231"/>
      <c r="F113" s="231"/>
    </row>
    <row r="114" spans="1:6" x14ac:dyDescent="0.25">
      <c r="A114" s="231"/>
      <c r="B114" s="231"/>
      <c r="C114" s="231"/>
      <c r="D114" s="231"/>
      <c r="E114" s="231"/>
      <c r="F114" s="231"/>
    </row>
  </sheetData>
  <protectedRanges>
    <protectedRange sqref="B71 D18:D37 B95 B75 B79 B83 B87 D39:D65 B99:B103 D67:D103" name="Plage1_2"/>
    <protectedRange sqref="B104 D104" name="Plage1_3"/>
    <protectedRange sqref="D38" name="Plage1_1"/>
  </protectedRanges>
  <mergeCells count="15">
    <mergeCell ref="A113:F114"/>
    <mergeCell ref="A3:F3"/>
    <mergeCell ref="A6:F6"/>
    <mergeCell ref="A107:F108"/>
    <mergeCell ref="B109:D109"/>
    <mergeCell ref="E109:F109"/>
    <mergeCell ref="B110:D110"/>
    <mergeCell ref="E110:F110"/>
    <mergeCell ref="B111:D111"/>
    <mergeCell ref="E111:F111"/>
    <mergeCell ref="A1:F1"/>
    <mergeCell ref="A4:F4"/>
    <mergeCell ref="A2:F2"/>
    <mergeCell ref="A7:E7"/>
    <mergeCell ref="A8:F8"/>
  </mergeCells>
  <phoneticPr fontId="5" type="noConversion"/>
  <pageMargins left="0.7" right="0.7" top="0.75" bottom="0.75" header="0.3" footer="0.3"/>
  <pageSetup paperSize="9" scale="47" orientation="portrait" r:id="rId1"/>
  <rowBreaks count="1" manualBreakCount="1">
    <brk id="65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6771EFBD7A7344BED0EA79ABC72A54" ma:contentTypeVersion="16" ma:contentTypeDescription="Crée un document." ma:contentTypeScope="" ma:versionID="b16906367582a6d7c16e4cea9b5b48db">
  <xsd:schema xmlns:xsd="http://www.w3.org/2001/XMLSchema" xmlns:xs="http://www.w3.org/2001/XMLSchema" xmlns:p="http://schemas.microsoft.com/office/2006/metadata/properties" xmlns:ns2="a86fe6c5-0401-47af-aedc-208ef89d55b0" xmlns:ns3="cca2f72c-6839-4b0c-8df4-a6e9704fcdb7" targetNamespace="http://schemas.microsoft.com/office/2006/metadata/properties" ma:root="true" ma:fieldsID="d66db50c551d1ba1f28e92bb8d925b64" ns2:_="" ns3:_="">
    <xsd:import namespace="a86fe6c5-0401-47af-aedc-208ef89d55b0"/>
    <xsd:import namespace="cca2f72c-6839-4b0c-8df4-a6e9704fcdb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fe6c5-0401-47af-aedc-208ef89d55b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eb07c49-d2cf-457f-ad5f-54d08a13b822}" ma:internalName="TaxCatchAll" ma:showField="CatchAllData" ma:web="a86fe6c5-0401-47af-aedc-208ef89d55b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a2f72c-6839-4b0c-8df4-a6e9704fc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a4c667f2-be2b-4cf6-aad2-425b0d79752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796C8D9-B380-42FD-B2DD-C49491A54F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6fe6c5-0401-47af-aedc-208ef89d55b0"/>
    <ds:schemaRef ds:uri="cca2f72c-6839-4b0c-8df4-a6e9704fcd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2D6AFEA-CA7C-4EDD-A512-A202316E21D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 </vt:lpstr>
      <vt:lpstr>DQE</vt:lpstr>
      <vt:lpstr>'DPGF '!Zone_d_impression</vt:lpstr>
      <vt:lpstr>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Fabrice</dc:creator>
  <cp:lastModifiedBy>FOURNERET Julien</cp:lastModifiedBy>
  <cp:lastPrinted>2024-09-06T13:21:36Z</cp:lastPrinted>
  <dcterms:created xsi:type="dcterms:W3CDTF">2010-09-03T04:06:10Z</dcterms:created>
  <dcterms:modified xsi:type="dcterms:W3CDTF">2025-06-25T14:43:32Z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